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<sst xmlns="http://schemas.openxmlformats.org/spreadsheetml/2006/main" count="325" uniqueCount="233">
  <si>
    <t>Базовый учебный план</t>
  </si>
  <si>
    <t>Код УЦ ООП</t>
  </si>
  <si>
    <t>Наименование циклов, дисциплин, модулей, практик</t>
  </si>
  <si>
    <t>Трудоемкость, (зач.ед.)</t>
  </si>
  <si>
    <t>Объем аудиторной работы студента (академ.час)</t>
  </si>
  <si>
    <t>внеауд. СРС</t>
  </si>
  <si>
    <t>Форма аттестации</t>
  </si>
  <si>
    <t>Распределение по семестрам зач.ед./ауд.часов</t>
  </si>
  <si>
    <t>Всего</t>
  </si>
  <si>
    <t>в т.ч. ауд. СРС</t>
  </si>
  <si>
    <t>по видам занятий, включая ауд. СРС</t>
  </si>
  <si>
    <t>1 курс</t>
  </si>
  <si>
    <t>2 курс</t>
  </si>
  <si>
    <t>3 курс</t>
  </si>
  <si>
    <t>4 курс</t>
  </si>
  <si>
    <t>ЛЕК</t>
  </si>
  <si>
    <t>ПЗ</t>
  </si>
  <si>
    <t>ЛР</t>
  </si>
  <si>
    <t>1сем.</t>
  </si>
  <si>
    <t>2сем.</t>
  </si>
  <si>
    <t>3сем.</t>
  </si>
  <si>
    <t>4сем.</t>
  </si>
  <si>
    <t>5сем.</t>
  </si>
  <si>
    <t>6сем</t>
  </si>
  <si>
    <t>7сем.</t>
  </si>
  <si>
    <t>8сем. (10н.)</t>
  </si>
  <si>
    <t>Б1</t>
  </si>
  <si>
    <t>Гуманитарный, социальный и экономический цикл</t>
  </si>
  <si>
    <t>Базовая часть</t>
  </si>
  <si>
    <t>Б1.1</t>
  </si>
  <si>
    <t xml:space="preserve">История </t>
  </si>
  <si>
    <t>ЭКЗ</t>
  </si>
  <si>
    <t>Б1.2</t>
  </si>
  <si>
    <t>Философия</t>
  </si>
  <si>
    <t>Б1.3.1</t>
  </si>
  <si>
    <t>Иностранный язык 1</t>
  </si>
  <si>
    <t>зач</t>
  </si>
  <si>
    <t>Б1.3.2</t>
  </si>
  <si>
    <t>Иностранный язык 2</t>
  </si>
  <si>
    <t>Б1.3.3</t>
  </si>
  <si>
    <t>Иностранный язык 3</t>
  </si>
  <si>
    <t>Б1.3.4</t>
  </si>
  <si>
    <t>Иностранный язык 4</t>
  </si>
  <si>
    <t>ДЗ</t>
  </si>
  <si>
    <t>Б1.4</t>
  </si>
  <si>
    <t xml:space="preserve">Экономика </t>
  </si>
  <si>
    <t>Б1.5</t>
  </si>
  <si>
    <t>Регионоведение</t>
  </si>
  <si>
    <t>Б1.6</t>
  </si>
  <si>
    <t>Политология</t>
  </si>
  <si>
    <t>Б1.7.1</t>
  </si>
  <si>
    <t>История государственных учреждений России</t>
  </si>
  <si>
    <t>Б1.7.2</t>
  </si>
  <si>
    <t>Б1.8</t>
  </si>
  <si>
    <t>Социология</t>
  </si>
  <si>
    <t>Общая психология</t>
  </si>
  <si>
    <t>Вариативная часть</t>
  </si>
  <si>
    <t>Б1В.10</t>
  </si>
  <si>
    <t>Менеджмент историко-культурного наследия</t>
  </si>
  <si>
    <t>Б1В.11</t>
  </si>
  <si>
    <t>Русский язык и культура речи</t>
  </si>
  <si>
    <t>Б1В.13</t>
  </si>
  <si>
    <t>Культурология</t>
  </si>
  <si>
    <t>Б1В.14</t>
  </si>
  <si>
    <t>Иностранный язык в сфере профессиональной коммуникации</t>
  </si>
  <si>
    <t>Б1В.15.1</t>
  </si>
  <si>
    <t>Б1В.15.2</t>
  </si>
  <si>
    <t>Б1В.16</t>
  </si>
  <si>
    <t xml:space="preserve">Древнерусский язык </t>
  </si>
  <si>
    <t>Б1.ВВ</t>
  </si>
  <si>
    <t>Дисциплины по выбору</t>
  </si>
  <si>
    <t>Б2</t>
  </si>
  <si>
    <t>Математический, естественнонаучный и программно-информационный цикл</t>
  </si>
  <si>
    <t>Б2.1</t>
  </si>
  <si>
    <t>Математика</t>
  </si>
  <si>
    <t>Б2.2</t>
  </si>
  <si>
    <t xml:space="preserve">Информатика </t>
  </si>
  <si>
    <t>Б2.3</t>
  </si>
  <si>
    <t>Концепции современного естествознания</t>
  </si>
  <si>
    <t>Б2.4</t>
  </si>
  <si>
    <t>История науки</t>
  </si>
  <si>
    <t>Б2.5</t>
  </si>
  <si>
    <t>Экология</t>
  </si>
  <si>
    <t>Б2.6</t>
  </si>
  <si>
    <t>Информационные технологии в документоведении и архивоведении</t>
  </si>
  <si>
    <t>Б2.7</t>
  </si>
  <si>
    <t xml:space="preserve"> Историческая география </t>
  </si>
  <si>
    <t>Б2.В.8</t>
  </si>
  <si>
    <t xml:space="preserve">Историческая эвристика </t>
  </si>
  <si>
    <t>Б2.ВВ</t>
  </si>
  <si>
    <t>Атт</t>
  </si>
  <si>
    <t>Б3</t>
  </si>
  <si>
    <t>Профессиональный цикл</t>
  </si>
  <si>
    <t>Б3.1</t>
  </si>
  <si>
    <t>Безопасность жизнедеятельности</t>
  </si>
  <si>
    <t>Б3.2.1</t>
  </si>
  <si>
    <t>Документоведение 1</t>
  </si>
  <si>
    <t>Б3.2.2</t>
  </si>
  <si>
    <t>Документоведение 2</t>
  </si>
  <si>
    <t>Б.3.3.1</t>
  </si>
  <si>
    <t>Организация и техника документационного обеспечения управления 1</t>
  </si>
  <si>
    <t>Б.3.3.2</t>
  </si>
  <si>
    <t>Организация и техника документационного обеспечения управления 2</t>
  </si>
  <si>
    <t>Б.3.4.1</t>
  </si>
  <si>
    <t>Архивоведение</t>
  </si>
  <si>
    <t>Б.3.4.2</t>
  </si>
  <si>
    <t>Б.3.5</t>
  </si>
  <si>
    <t>Государственные, муниципальные и ведомственные архивы</t>
  </si>
  <si>
    <t>Б.3.6</t>
  </si>
  <si>
    <t>Информационнная безопасность и защита информации</t>
  </si>
  <si>
    <t>Б.3.7</t>
  </si>
  <si>
    <t>Кадровое делопроизводство</t>
  </si>
  <si>
    <t>Б.3.8</t>
  </si>
  <si>
    <t>Архивы документов по личному составу</t>
  </si>
  <si>
    <t>Б3.9.1</t>
  </si>
  <si>
    <t>Основы правовых знаний в сфере документоведения и архивоведения</t>
  </si>
  <si>
    <t>Б3.9.2</t>
  </si>
  <si>
    <t>Б.3.10</t>
  </si>
  <si>
    <t>Архивное право</t>
  </si>
  <si>
    <t>Б.3.11</t>
  </si>
  <si>
    <t>Источниковедение</t>
  </si>
  <si>
    <t>Б.3.12</t>
  </si>
  <si>
    <t>Информационные технологии в ДОУ и архивном деле</t>
  </si>
  <si>
    <t>Б.3.13</t>
  </si>
  <si>
    <t>Отечественная история</t>
  </si>
  <si>
    <t>Археография</t>
  </si>
  <si>
    <t>Б3В.17.1</t>
  </si>
  <si>
    <t>Б3В.17.2</t>
  </si>
  <si>
    <t>Зарубежное архивоведение</t>
  </si>
  <si>
    <t>Б3В.19</t>
  </si>
  <si>
    <t>Вспомогательные исторические дисциплины</t>
  </si>
  <si>
    <t>Б3В.20</t>
  </si>
  <si>
    <t>Научно-технические и экономические архивы</t>
  </si>
  <si>
    <t>Б3В.21</t>
  </si>
  <si>
    <t>Аудиовизуальные архивы</t>
  </si>
  <si>
    <t>Б3В.22</t>
  </si>
  <si>
    <t>Электронные архивы</t>
  </si>
  <si>
    <t>Б3В.23</t>
  </si>
  <si>
    <t>Организация и методика управления негосударственными архивами</t>
  </si>
  <si>
    <t>Всеобщая история архивов</t>
  </si>
  <si>
    <t>Б3В.25</t>
  </si>
  <si>
    <t>Управление и экономика хранения документов</t>
  </si>
  <si>
    <t>Б3.ВВ</t>
  </si>
  <si>
    <t>Б4</t>
  </si>
  <si>
    <t xml:space="preserve">Физическая культура </t>
  </si>
  <si>
    <t>Б5</t>
  </si>
  <si>
    <t>Учебные и производственные практики</t>
  </si>
  <si>
    <t>Б5.1</t>
  </si>
  <si>
    <t>Документоведческая практика</t>
  </si>
  <si>
    <t>Б5.2</t>
  </si>
  <si>
    <t>Архивоведческая практика</t>
  </si>
  <si>
    <t>Б5.3</t>
  </si>
  <si>
    <t>Преддипломная практика</t>
  </si>
  <si>
    <t>Б6</t>
  </si>
  <si>
    <t>Итоговая государственная аттестация</t>
  </si>
  <si>
    <t>Итого</t>
  </si>
  <si>
    <t>Всего зачетных единиц /в семестре</t>
  </si>
  <si>
    <t>Всего часов в неделю/ в семестре</t>
  </si>
  <si>
    <t>Аудиторных часов в неделю/ в семестре</t>
  </si>
  <si>
    <t>Экзамены</t>
  </si>
  <si>
    <t>Зачеты</t>
  </si>
  <si>
    <t>Дифференцированные зачеты</t>
  </si>
  <si>
    <t>КП/КР</t>
  </si>
  <si>
    <t>Примечания</t>
  </si>
  <si>
    <t>1. Аудиторные занятия рассчитаны на академический час 50 минут.</t>
  </si>
  <si>
    <t xml:space="preserve">2. На основе данного учебного плана ежегодно разрабатывается рабочий учебный план на каждый семестр, в котором указывается полная трудоемкость и распределение часов </t>
  </si>
  <si>
    <t xml:space="preserve">    по видам занятий, перечень дисциплин по выбору.</t>
  </si>
  <si>
    <t>3. Атт - вид аттестации согласно приложению.</t>
  </si>
  <si>
    <t xml:space="preserve">                     Согласовано:</t>
  </si>
  <si>
    <t xml:space="preserve">                     Начальник учебно-методического управления </t>
  </si>
  <si>
    <t xml:space="preserve">E.И.Грошев  </t>
  </si>
  <si>
    <t xml:space="preserve">                     Декан                                       факультета</t>
  </si>
  <si>
    <t>Г.А. Игнатьев</t>
  </si>
  <si>
    <t xml:space="preserve"> Зав. кафедрой </t>
  </si>
  <si>
    <t>О.В. Матвееев</t>
  </si>
  <si>
    <t>Направление подготовки 034700.62 - Документоведение и архивоведение</t>
  </si>
  <si>
    <t xml:space="preserve">              Дисциплины по выбору</t>
  </si>
  <si>
    <t>Б1В</t>
  </si>
  <si>
    <t>Б1ВВ.1.1</t>
  </si>
  <si>
    <t xml:space="preserve"> Социальная психология </t>
  </si>
  <si>
    <t>Б1ВВ.1.2</t>
  </si>
  <si>
    <t xml:space="preserve"> Возрастная психология</t>
  </si>
  <si>
    <t>Б2В</t>
  </si>
  <si>
    <t>Б2.ВВ.1.1</t>
  </si>
  <si>
    <t>Обеспечение сохранности, реставрация и консервация документов</t>
  </si>
  <si>
    <t>Б2.ВВ.1.2</t>
  </si>
  <si>
    <t xml:space="preserve"> Математические и статистические методы в исторических исследованиях</t>
  </si>
  <si>
    <t>Б3ВВ.2.1</t>
  </si>
  <si>
    <t xml:space="preserve">Информационное право </t>
  </si>
  <si>
    <t>Б3ВВ.2.2</t>
  </si>
  <si>
    <t xml:space="preserve"> История права</t>
  </si>
  <si>
    <t>Б3В</t>
  </si>
  <si>
    <t>Б3ВВ.1.1</t>
  </si>
  <si>
    <t>Теория и история мировой культуры</t>
  </si>
  <si>
    <t>Б3ВВ.1.2</t>
  </si>
  <si>
    <t>История отечественной культуры</t>
  </si>
  <si>
    <t xml:space="preserve"> История архивоведческой мысли</t>
  </si>
  <si>
    <t>История государственных учреждений России периода империи</t>
  </si>
  <si>
    <t>Б3ВВ.3.1</t>
  </si>
  <si>
    <t xml:space="preserve">История и организация делопроизводства в России </t>
  </si>
  <si>
    <t>Б3ВВ.3.2</t>
  </si>
  <si>
    <t xml:space="preserve"> Негосударственные архивы</t>
  </si>
  <si>
    <t>Б3ВВ.4.1</t>
  </si>
  <si>
    <t>Исторические источники личного происхождения</t>
  </si>
  <si>
    <t>Б3ВВ.4.2</t>
  </si>
  <si>
    <t xml:space="preserve"> История русского зарубежья</t>
  </si>
  <si>
    <t>Б3ВВ.5.1</t>
  </si>
  <si>
    <t xml:space="preserve"> Документальное наследие Новгорода </t>
  </si>
  <si>
    <t>Б3ВВ.5.2</t>
  </si>
  <si>
    <t>Общество и государство на рубеже 20-21 веков</t>
  </si>
  <si>
    <t>Б3ВВ.6.1</t>
  </si>
  <si>
    <t>Историография истории России</t>
  </si>
  <si>
    <t>Б3ВВ.6.2</t>
  </si>
  <si>
    <t xml:space="preserve"> Археология</t>
  </si>
  <si>
    <t>Б3ВВ.7.1</t>
  </si>
  <si>
    <t>История политических партий и общественных организаций России</t>
  </si>
  <si>
    <t>Б3ВВ.7.2</t>
  </si>
  <si>
    <t>Социальная история Новгородской губернии 19-начала 20 веков</t>
  </si>
  <si>
    <t xml:space="preserve">Направление подготовки 034700.62 - Документоведение и архивоведение                    </t>
  </si>
  <si>
    <t>Организация государственных учреждений России 1</t>
  </si>
  <si>
    <t>Организация государственных учреждений России 2</t>
  </si>
  <si>
    <t>Б1В.9</t>
  </si>
  <si>
    <t>Б.3.14</t>
  </si>
  <si>
    <t>Б3В.16</t>
  </si>
  <si>
    <t>Б3В.15.1</t>
  </si>
  <si>
    <t>Всебщая история 1</t>
  </si>
  <si>
    <t>Б3В.15.2</t>
  </si>
  <si>
    <t>Всебщая история 2</t>
  </si>
  <si>
    <t>Б3В.18.1</t>
  </si>
  <si>
    <t>Б3В.18.2</t>
  </si>
  <si>
    <t>История архивов России 1</t>
  </si>
  <si>
    <t>История архивов России 2</t>
  </si>
  <si>
    <t>Курсовая работа по документоведению и архивоведению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</si>
</sst>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9"/>
      <color indexed="8"/>
      <name val="Times New Roman"/>
      <family val="1"/>
    </font>
    <font>
      <sz val="8"/>
      <color indexed="8"/>
      <name val="Calibri"/>
      <family val="0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9"/>
      <color indexed="8"/>
      <name val="Calibri"/>
      <family val="0"/>
    </font>
    <font>
      <b/>
      <sz val="8"/>
      <color indexed="8"/>
      <name val="Calibri"/>
      <family val="2"/>
    </font>
    <font>
      <b/>
      <sz val="7"/>
      <color indexed="8"/>
      <name val="Times New Roman"/>
      <family val="1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Arial Cyr"/>
      <family val="0"/>
    </font>
    <font>
      <b/>
      <sz val="11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7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6" fillId="2" borderId="13" xfId="0" applyFont="1" applyFill="1" applyBorder="1" applyAlignment="1">
      <alignment/>
    </xf>
    <xf numFmtId="0" fontId="0" fillId="2" borderId="13" xfId="0" applyFill="1" applyBorder="1" applyAlignment="1">
      <alignment/>
    </xf>
    <xf numFmtId="0" fontId="6" fillId="2" borderId="15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7" fillId="2" borderId="13" xfId="0" applyFont="1" applyFill="1" applyBorder="1" applyAlignment="1">
      <alignment wrapText="1"/>
    </xf>
    <xf numFmtId="0" fontId="7" fillId="2" borderId="15" xfId="0" applyFont="1" applyFill="1" applyBorder="1" applyAlignment="1">
      <alignment horizontal="center" wrapText="1"/>
    </xf>
    <xf numFmtId="0" fontId="0" fillId="2" borderId="15" xfId="0" applyFill="1" applyBorder="1" applyAlignment="1">
      <alignment/>
    </xf>
    <xf numFmtId="0" fontId="2" fillId="2" borderId="15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/>
    </xf>
    <xf numFmtId="0" fontId="2" fillId="2" borderId="12" xfId="0" applyFont="1" applyFill="1" applyBorder="1" applyAlignment="1">
      <alignment vertical="top" wrapText="1"/>
    </xf>
    <xf numFmtId="0" fontId="8" fillId="2" borderId="12" xfId="0" applyFont="1" applyFill="1" applyBorder="1" applyAlignment="1">
      <alignment horizontal="center"/>
    </xf>
    <xf numFmtId="0" fontId="6" fillId="2" borderId="15" xfId="0" applyFont="1" applyFill="1" applyBorder="1" applyAlignment="1">
      <alignment/>
    </xf>
    <xf numFmtId="0" fontId="2" fillId="2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/>
    </xf>
    <xf numFmtId="0" fontId="2" fillId="2" borderId="18" xfId="0" applyFont="1" applyFill="1" applyBorder="1" applyAlignment="1">
      <alignment horizontal="center"/>
    </xf>
    <xf numFmtId="0" fontId="5" fillId="2" borderId="13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9" fillId="2" borderId="12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/>
    </xf>
    <xf numFmtId="0" fontId="2" fillId="2" borderId="13" xfId="0" applyFont="1" applyFill="1" applyBorder="1" applyAlignment="1">
      <alignment vertical="justify"/>
    </xf>
    <xf numFmtId="0" fontId="9" fillId="2" borderId="12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4" fillId="0" borderId="0" xfId="0" applyFont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2" fillId="2" borderId="13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/>
    </xf>
    <xf numFmtId="0" fontId="2" fillId="2" borderId="15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vertical="top"/>
    </xf>
    <xf numFmtId="0" fontId="2" fillId="2" borderId="16" xfId="0" applyFont="1" applyFill="1" applyBorder="1" applyAlignment="1">
      <alignment vertical="top"/>
    </xf>
    <xf numFmtId="0" fontId="2" fillId="2" borderId="17" xfId="0" applyFont="1" applyFill="1" applyBorder="1" applyAlignment="1">
      <alignment vertical="top"/>
    </xf>
    <xf numFmtId="0" fontId="0" fillId="2" borderId="13" xfId="0" applyFill="1" applyBorder="1" applyAlignment="1">
      <alignment vertical="top"/>
    </xf>
    <xf numFmtId="0" fontId="6" fillId="2" borderId="13" xfId="0" applyFont="1" applyFill="1" applyBorder="1" applyAlignment="1">
      <alignment vertical="top"/>
    </xf>
    <xf numFmtId="0" fontId="6" fillId="2" borderId="15" xfId="0" applyFont="1" applyFill="1" applyBorder="1" applyAlignment="1">
      <alignment vertical="top"/>
    </xf>
    <xf numFmtId="0" fontId="0" fillId="0" borderId="0" xfId="0" applyAlignment="1">
      <alignment vertical="top"/>
    </xf>
    <xf numFmtId="0" fontId="2" fillId="2" borderId="13" xfId="0" applyFont="1" applyFill="1" applyBorder="1" applyAlignment="1">
      <alignment horizontal="justify" vertical="justify"/>
    </xf>
    <xf numFmtId="0" fontId="7" fillId="2" borderId="13" xfId="0" applyFont="1" applyFill="1" applyBorder="1" applyAlignment="1">
      <alignment/>
    </xf>
    <xf numFmtId="0" fontId="2" fillId="2" borderId="15" xfId="0" applyFont="1" applyFill="1" applyBorder="1" applyAlignment="1">
      <alignment wrapText="1"/>
    </xf>
    <xf numFmtId="0" fontId="6" fillId="2" borderId="13" xfId="0" applyFont="1" applyFill="1" applyBorder="1" applyAlignment="1">
      <alignment vertical="top"/>
    </xf>
    <xf numFmtId="0" fontId="2" fillId="2" borderId="15" xfId="0" applyFont="1" applyFill="1" applyBorder="1" applyAlignment="1">
      <alignment vertical="top"/>
    </xf>
    <xf numFmtId="0" fontId="0" fillId="2" borderId="15" xfId="0" applyFill="1" applyBorder="1" applyAlignment="1">
      <alignment vertical="top"/>
    </xf>
    <xf numFmtId="0" fontId="6" fillId="2" borderId="12" xfId="0" applyFont="1" applyFill="1" applyBorder="1" applyAlignment="1">
      <alignment/>
    </xf>
    <xf numFmtId="0" fontId="3" fillId="2" borderId="12" xfId="0" applyFont="1" applyFill="1" applyBorder="1" applyAlignment="1">
      <alignment vertical="center"/>
    </xf>
    <xf numFmtId="0" fontId="10" fillId="2" borderId="13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11" fillId="2" borderId="15" xfId="0" applyFont="1" applyFill="1" applyBorder="1" applyAlignment="1">
      <alignment/>
    </xf>
    <xf numFmtId="0" fontId="10" fillId="0" borderId="0" xfId="0" applyFont="1" applyAlignment="1">
      <alignment/>
    </xf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0" fontId="2" fillId="2" borderId="2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/>
    </xf>
    <xf numFmtId="0" fontId="3" fillId="2" borderId="27" xfId="0" applyFont="1" applyFill="1" applyBorder="1" applyAlignment="1">
      <alignment/>
    </xf>
    <xf numFmtId="0" fontId="3" fillId="2" borderId="28" xfId="0" applyFont="1" applyFill="1" applyBorder="1" applyAlignment="1">
      <alignment/>
    </xf>
    <xf numFmtId="0" fontId="3" fillId="2" borderId="29" xfId="0" applyFont="1" applyFill="1" applyBorder="1" applyAlignment="1">
      <alignment/>
    </xf>
    <xf numFmtId="0" fontId="12" fillId="2" borderId="27" xfId="0" applyFont="1" applyFill="1" applyBorder="1" applyAlignment="1">
      <alignment/>
    </xf>
    <xf numFmtId="0" fontId="12" fillId="2" borderId="30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3" fillId="2" borderId="20" xfId="0" applyFont="1" applyFill="1" applyBorder="1" applyAlignment="1">
      <alignment/>
    </xf>
    <xf numFmtId="1" fontId="3" fillId="2" borderId="20" xfId="0" applyNumberFormat="1" applyFont="1" applyFill="1" applyBorder="1" applyAlignment="1">
      <alignment/>
    </xf>
    <xf numFmtId="0" fontId="3" fillId="2" borderId="31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1" fontId="3" fillId="2" borderId="13" xfId="0" applyNumberFormat="1" applyFont="1" applyFill="1" applyBorder="1" applyAlignment="1">
      <alignment/>
    </xf>
    <xf numFmtId="0" fontId="3" fillId="2" borderId="15" xfId="0" applyFont="1" applyFill="1" applyBorder="1" applyAlignment="1">
      <alignment/>
    </xf>
    <xf numFmtId="1" fontId="3" fillId="2" borderId="12" xfId="0" applyNumberFormat="1" applyFont="1" applyFill="1" applyBorder="1" applyAlignment="1">
      <alignment/>
    </xf>
    <xf numFmtId="1" fontId="13" fillId="2" borderId="13" xfId="0" applyNumberFormat="1" applyFont="1" applyFill="1" applyBorder="1" applyAlignment="1">
      <alignment/>
    </xf>
    <xf numFmtId="1" fontId="3" fillId="2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2" borderId="3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5" fillId="0" borderId="0" xfId="0" applyFont="1" applyBorder="1" applyAlignment="1">
      <alignment horizontal="left" vertical="top"/>
    </xf>
    <xf numFmtId="0" fontId="15" fillId="0" borderId="0" xfId="0" applyFont="1" applyAlignment="1">
      <alignment horizontal="left" indent="12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4" fillId="2" borderId="0" xfId="0" applyFont="1" applyFill="1" applyAlignment="1">
      <alignment/>
    </xf>
    <xf numFmtId="0" fontId="3" fillId="2" borderId="6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top" wrapText="1"/>
    </xf>
    <xf numFmtId="0" fontId="7" fillId="2" borderId="8" xfId="0" applyFont="1" applyFill="1" applyBorder="1" applyAlignment="1">
      <alignment wrapText="1"/>
    </xf>
    <xf numFmtId="0" fontId="8" fillId="2" borderId="12" xfId="0" applyFont="1" applyFill="1" applyBorder="1" applyAlignment="1">
      <alignment horizontal="center" vertical="top"/>
    </xf>
    <xf numFmtId="0" fontId="12" fillId="2" borderId="13" xfId="0" applyFont="1" applyFill="1" applyBorder="1" applyAlignment="1">
      <alignment/>
    </xf>
    <xf numFmtId="0" fontId="12" fillId="2" borderId="15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" fillId="2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left" vertical="top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textRotation="90" wrapText="1" readingOrder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textRotation="90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0"/>
  <sheetViews>
    <sheetView tabSelected="1" workbookViewId="0" topLeftCell="A79">
      <selection activeCell="AB102" sqref="AB102"/>
    </sheetView>
  </sheetViews>
  <sheetFormatPr defaultColWidth="9.00390625" defaultRowHeight="12.75"/>
  <cols>
    <col min="1" max="1" width="7.75390625" style="0" customWidth="1"/>
    <col min="2" max="2" width="37.875" style="0" customWidth="1"/>
    <col min="3" max="3" width="4.625" style="0" customWidth="1"/>
    <col min="4" max="7" width="5.00390625" style="0" customWidth="1"/>
    <col min="8" max="8" width="4.00390625" style="0" customWidth="1"/>
    <col min="9" max="9" width="5.00390625" style="0" customWidth="1"/>
    <col min="10" max="10" width="4.875" style="0" customWidth="1"/>
    <col min="11" max="11" width="3.625" style="0" customWidth="1"/>
    <col min="12" max="12" width="3.75390625" style="0" customWidth="1"/>
    <col min="13" max="13" width="3.375" style="0" customWidth="1"/>
    <col min="14" max="14" width="4.125" style="0" customWidth="1"/>
    <col min="15" max="15" width="3.625" style="0" customWidth="1"/>
    <col min="16" max="16" width="3.75390625" style="0" customWidth="1"/>
    <col min="17" max="25" width="4.125" style="0" customWidth="1"/>
    <col min="26" max="26" width="4.25390625" style="0" customWidth="1"/>
    <col min="27" max="16384" width="10.375" style="0" customWidth="1"/>
  </cols>
  <sheetData>
    <row r="1" spans="1:26" ht="15.7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</row>
    <row r="2" spans="1:26" ht="15.75">
      <c r="A2" s="160" t="s">
        <v>218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26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2"/>
      <c r="T3" s="2"/>
      <c r="U3" s="2"/>
      <c r="V3" s="2"/>
      <c r="W3" s="2"/>
      <c r="X3" s="2"/>
      <c r="Y3" s="2"/>
      <c r="Z3" s="2"/>
    </row>
    <row r="4" spans="1:28" ht="27" customHeight="1" thickBot="1">
      <c r="A4" s="174" t="s">
        <v>1</v>
      </c>
      <c r="B4" s="175" t="s">
        <v>2</v>
      </c>
      <c r="C4" s="176" t="s">
        <v>3</v>
      </c>
      <c r="D4" s="177" t="s">
        <v>4</v>
      </c>
      <c r="E4" s="177"/>
      <c r="F4" s="177"/>
      <c r="G4" s="177"/>
      <c r="H4" s="177"/>
      <c r="I4" s="176" t="s">
        <v>5</v>
      </c>
      <c r="J4" s="178" t="s">
        <v>6</v>
      </c>
      <c r="K4" s="165" t="s">
        <v>7</v>
      </c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B4" s="3"/>
    </row>
    <row r="5" spans="1:26" ht="22.5" customHeight="1" thickBot="1">
      <c r="A5" s="174"/>
      <c r="B5" s="175"/>
      <c r="C5" s="176"/>
      <c r="D5" s="179" t="s">
        <v>8</v>
      </c>
      <c r="E5" s="171" t="s">
        <v>9</v>
      </c>
      <c r="F5" s="172" t="s">
        <v>10</v>
      </c>
      <c r="G5" s="172"/>
      <c r="H5" s="172"/>
      <c r="I5" s="176"/>
      <c r="J5" s="178"/>
      <c r="K5" s="165" t="s">
        <v>11</v>
      </c>
      <c r="L5" s="165"/>
      <c r="M5" s="165"/>
      <c r="N5" s="165"/>
      <c r="O5" s="173" t="s">
        <v>12</v>
      </c>
      <c r="P5" s="173"/>
      <c r="Q5" s="173"/>
      <c r="R5" s="173"/>
      <c r="S5" s="165" t="s">
        <v>13</v>
      </c>
      <c r="T5" s="165"/>
      <c r="U5" s="165"/>
      <c r="V5" s="165"/>
      <c r="W5" s="166" t="s">
        <v>14</v>
      </c>
      <c r="X5" s="166"/>
      <c r="Y5" s="166"/>
      <c r="Z5" s="166"/>
    </row>
    <row r="6" spans="1:26" ht="23.25" customHeight="1" thickBot="1">
      <c r="A6" s="174"/>
      <c r="B6" s="175"/>
      <c r="C6" s="176"/>
      <c r="D6" s="179"/>
      <c r="E6" s="171"/>
      <c r="F6" s="4" t="s">
        <v>15</v>
      </c>
      <c r="G6" s="4" t="s">
        <v>16</v>
      </c>
      <c r="H6" s="4" t="s">
        <v>17</v>
      </c>
      <c r="I6" s="176"/>
      <c r="J6" s="178"/>
      <c r="K6" s="167" t="s">
        <v>18</v>
      </c>
      <c r="L6" s="167"/>
      <c r="M6" s="168" t="s">
        <v>19</v>
      </c>
      <c r="N6" s="168"/>
      <c r="O6" s="169" t="s">
        <v>20</v>
      </c>
      <c r="P6" s="169"/>
      <c r="Q6" s="170" t="s">
        <v>21</v>
      </c>
      <c r="R6" s="170"/>
      <c r="S6" s="167" t="s">
        <v>22</v>
      </c>
      <c r="T6" s="167"/>
      <c r="U6" s="168" t="s">
        <v>23</v>
      </c>
      <c r="V6" s="168"/>
      <c r="W6" s="169" t="s">
        <v>24</v>
      </c>
      <c r="X6" s="169"/>
      <c r="Y6" s="168" t="s">
        <v>25</v>
      </c>
      <c r="Z6" s="168"/>
    </row>
    <row r="7" spans="1:26" s="15" customFormat="1" ht="21.75" thickBot="1">
      <c r="A7" s="5" t="s">
        <v>26</v>
      </c>
      <c r="B7" s="6" t="s">
        <v>27</v>
      </c>
      <c r="C7" s="6">
        <f>C8+C21</f>
        <v>58</v>
      </c>
      <c r="D7" s="6">
        <f>D8+D21</f>
        <v>900</v>
      </c>
      <c r="E7" s="6">
        <f>E8+E21</f>
        <v>294</v>
      </c>
      <c r="F7" s="6">
        <f>F8+F21</f>
        <v>440</v>
      </c>
      <c r="G7" s="6">
        <f>G8+G21</f>
        <v>442</v>
      </c>
      <c r="H7" s="6"/>
      <c r="I7" s="6">
        <f>I8+I21</f>
        <v>900</v>
      </c>
      <c r="J7" s="6"/>
      <c r="K7" s="5"/>
      <c r="L7" s="6"/>
      <c r="M7" s="6"/>
      <c r="N7" s="7"/>
      <c r="O7" s="8"/>
      <c r="P7" s="9"/>
      <c r="Q7" s="9"/>
      <c r="R7" s="10"/>
      <c r="S7" s="11"/>
      <c r="T7" s="12"/>
      <c r="U7" s="12"/>
      <c r="V7" s="13"/>
      <c r="W7" s="14"/>
      <c r="X7" s="12"/>
      <c r="Y7" s="12"/>
      <c r="Z7" s="13"/>
    </row>
    <row r="8" spans="1:26" ht="12.75">
      <c r="A8" s="16"/>
      <c r="B8" s="17" t="s">
        <v>28</v>
      </c>
      <c r="C8" s="18">
        <f aca="true" t="shared" si="0" ref="C8:I8">SUM(C9:C20)</f>
        <v>37</v>
      </c>
      <c r="D8" s="18">
        <f t="shared" si="0"/>
        <v>594</v>
      </c>
      <c r="E8" s="18">
        <f t="shared" si="0"/>
        <v>192</v>
      </c>
      <c r="F8" s="18">
        <f t="shared" si="0"/>
        <v>288</v>
      </c>
      <c r="G8" s="18">
        <f t="shared" si="0"/>
        <v>288</v>
      </c>
      <c r="H8" s="18">
        <f t="shared" si="0"/>
        <v>0</v>
      </c>
      <c r="I8" s="18">
        <f t="shared" si="0"/>
        <v>594</v>
      </c>
      <c r="J8" s="19"/>
      <c r="K8" s="16"/>
      <c r="L8" s="20"/>
      <c r="M8" s="20"/>
      <c r="N8" s="21"/>
      <c r="O8" s="22"/>
      <c r="P8" s="23"/>
      <c r="Q8" s="23"/>
      <c r="R8" s="24"/>
      <c r="S8" s="25"/>
      <c r="T8" s="26"/>
      <c r="U8" s="26"/>
      <c r="V8" s="27"/>
      <c r="W8" s="28"/>
      <c r="X8" s="26"/>
      <c r="Y8" s="26"/>
      <c r="Z8" s="27"/>
    </row>
    <row r="9" spans="1:26" ht="12.75">
      <c r="A9" s="29" t="s">
        <v>29</v>
      </c>
      <c r="B9" s="30" t="s">
        <v>30</v>
      </c>
      <c r="C9" s="31">
        <v>4</v>
      </c>
      <c r="D9" s="31">
        <v>54</v>
      </c>
      <c r="E9" s="31">
        <v>18</v>
      </c>
      <c r="F9" s="31">
        <v>36</v>
      </c>
      <c r="G9" s="31">
        <v>18</v>
      </c>
      <c r="H9" s="31"/>
      <c r="I9" s="31">
        <v>54</v>
      </c>
      <c r="J9" s="32" t="s">
        <v>31</v>
      </c>
      <c r="K9" s="29">
        <v>4</v>
      </c>
      <c r="L9" s="30">
        <v>54</v>
      </c>
      <c r="M9" s="30"/>
      <c r="N9" s="33"/>
      <c r="O9" s="34"/>
      <c r="P9" s="35"/>
      <c r="Q9" s="36"/>
      <c r="R9" s="37"/>
      <c r="S9" s="38"/>
      <c r="T9" s="39"/>
      <c r="U9" s="39"/>
      <c r="V9" s="40"/>
      <c r="W9" s="41"/>
      <c r="X9" s="39"/>
      <c r="Y9" s="39"/>
      <c r="Z9" s="40"/>
    </row>
    <row r="10" spans="1:26" ht="12.75">
      <c r="A10" s="29" t="s">
        <v>32</v>
      </c>
      <c r="B10" s="30" t="s">
        <v>33</v>
      </c>
      <c r="C10" s="30">
        <v>4</v>
      </c>
      <c r="D10" s="42">
        <v>54</v>
      </c>
      <c r="E10" s="30">
        <v>18</v>
      </c>
      <c r="F10" s="30">
        <v>36</v>
      </c>
      <c r="G10" s="30">
        <v>18</v>
      </c>
      <c r="H10" s="30"/>
      <c r="I10" s="30">
        <v>54</v>
      </c>
      <c r="J10" s="43" t="s">
        <v>31</v>
      </c>
      <c r="K10" s="29"/>
      <c r="L10" s="30"/>
      <c r="M10" s="30"/>
      <c r="N10" s="33"/>
      <c r="O10" s="34">
        <v>4</v>
      </c>
      <c r="P10" s="35">
        <v>54</v>
      </c>
      <c r="Q10" s="36"/>
      <c r="R10" s="44"/>
      <c r="S10" s="38"/>
      <c r="T10" s="39"/>
      <c r="U10" s="39"/>
      <c r="V10" s="40"/>
      <c r="W10" s="41"/>
      <c r="X10" s="39"/>
      <c r="Y10" s="39"/>
      <c r="Z10" s="40"/>
    </row>
    <row r="11" spans="1:26" ht="12.75">
      <c r="A11" s="29" t="s">
        <v>34</v>
      </c>
      <c r="B11" s="30" t="s">
        <v>35</v>
      </c>
      <c r="C11" s="30">
        <v>2</v>
      </c>
      <c r="D11" s="30">
        <v>36</v>
      </c>
      <c r="E11" s="30">
        <v>12</v>
      </c>
      <c r="F11" s="30"/>
      <c r="G11" s="30">
        <v>36</v>
      </c>
      <c r="H11" s="30"/>
      <c r="I11" s="30">
        <v>36</v>
      </c>
      <c r="J11" s="45" t="s">
        <v>36</v>
      </c>
      <c r="K11" s="29">
        <v>2</v>
      </c>
      <c r="L11" s="30">
        <v>36</v>
      </c>
      <c r="M11" s="30"/>
      <c r="N11" s="33"/>
      <c r="O11" s="34"/>
      <c r="P11" s="46"/>
      <c r="Q11" s="35"/>
      <c r="R11" s="37"/>
      <c r="S11" s="38"/>
      <c r="T11" s="39"/>
      <c r="U11" s="39"/>
      <c r="V11" s="40"/>
      <c r="W11" s="41"/>
      <c r="X11" s="39"/>
      <c r="Y11" s="39"/>
      <c r="Z11" s="40"/>
    </row>
    <row r="12" spans="1:26" ht="12.75">
      <c r="A12" s="29" t="s">
        <v>37</v>
      </c>
      <c r="B12" s="30" t="s">
        <v>38</v>
      </c>
      <c r="C12" s="30">
        <v>2</v>
      </c>
      <c r="D12" s="30">
        <v>36</v>
      </c>
      <c r="E12" s="30">
        <v>12</v>
      </c>
      <c r="F12" s="30"/>
      <c r="G12" s="30">
        <v>36</v>
      </c>
      <c r="H12" s="30"/>
      <c r="I12" s="30">
        <v>36</v>
      </c>
      <c r="J12" s="45" t="s">
        <v>36</v>
      </c>
      <c r="K12" s="29"/>
      <c r="L12" s="30"/>
      <c r="M12" s="30">
        <v>2</v>
      </c>
      <c r="N12" s="33">
        <v>36</v>
      </c>
      <c r="O12" s="34"/>
      <c r="P12" s="46"/>
      <c r="Q12" s="35"/>
      <c r="R12" s="37"/>
      <c r="S12" s="38"/>
      <c r="T12" s="39"/>
      <c r="U12" s="39"/>
      <c r="V12" s="40"/>
      <c r="W12" s="41"/>
      <c r="X12" s="39"/>
      <c r="Y12" s="39"/>
      <c r="Z12" s="40"/>
    </row>
    <row r="13" spans="1:26" ht="12.75">
      <c r="A13" s="29" t="s">
        <v>39</v>
      </c>
      <c r="B13" s="30" t="s">
        <v>40</v>
      </c>
      <c r="C13" s="30">
        <v>2</v>
      </c>
      <c r="D13" s="30">
        <v>36</v>
      </c>
      <c r="E13" s="30">
        <v>12</v>
      </c>
      <c r="F13" s="30"/>
      <c r="G13" s="30">
        <v>36</v>
      </c>
      <c r="H13" s="30"/>
      <c r="I13" s="30">
        <v>36</v>
      </c>
      <c r="J13" s="45" t="s">
        <v>36</v>
      </c>
      <c r="K13" s="29"/>
      <c r="L13" s="30"/>
      <c r="M13" s="30"/>
      <c r="N13" s="33"/>
      <c r="O13" s="30">
        <v>2</v>
      </c>
      <c r="P13" s="33">
        <v>36</v>
      </c>
      <c r="Q13" s="35"/>
      <c r="R13" s="37"/>
      <c r="S13" s="38"/>
      <c r="T13" s="39"/>
      <c r="U13" s="39"/>
      <c r="V13" s="40"/>
      <c r="W13" s="41"/>
      <c r="X13" s="39"/>
      <c r="Y13" s="39"/>
      <c r="Z13" s="40"/>
    </row>
    <row r="14" spans="1:26" ht="12.75">
      <c r="A14" s="29" t="s">
        <v>41</v>
      </c>
      <c r="B14" s="30" t="s">
        <v>42</v>
      </c>
      <c r="C14" s="30">
        <v>2</v>
      </c>
      <c r="D14" s="30">
        <v>36</v>
      </c>
      <c r="E14" s="30">
        <v>12</v>
      </c>
      <c r="F14" s="30"/>
      <c r="G14" s="30">
        <v>36</v>
      </c>
      <c r="H14" s="30"/>
      <c r="I14" s="30">
        <v>36</v>
      </c>
      <c r="J14" s="32" t="s">
        <v>43</v>
      </c>
      <c r="K14" s="29"/>
      <c r="L14" s="30"/>
      <c r="M14" s="30"/>
      <c r="N14" s="33"/>
      <c r="O14" s="34"/>
      <c r="P14" s="46"/>
      <c r="Q14" s="30">
        <v>2</v>
      </c>
      <c r="R14" s="32">
        <v>36</v>
      </c>
      <c r="S14" s="38"/>
      <c r="T14" s="39"/>
      <c r="U14" s="39"/>
      <c r="V14" s="40"/>
      <c r="W14" s="41"/>
      <c r="X14" s="39"/>
      <c r="Y14" s="39"/>
      <c r="Z14" s="40"/>
    </row>
    <row r="15" spans="1:26" ht="12.75">
      <c r="A15" s="29" t="s">
        <v>44</v>
      </c>
      <c r="B15" s="30" t="s">
        <v>45</v>
      </c>
      <c r="C15" s="30">
        <v>3</v>
      </c>
      <c r="D15" s="30">
        <f>F15+G15+H15</f>
        <v>54</v>
      </c>
      <c r="E15" s="30">
        <v>18</v>
      </c>
      <c r="F15" s="30">
        <v>36</v>
      </c>
      <c r="G15" s="30">
        <v>18</v>
      </c>
      <c r="H15" s="30"/>
      <c r="I15" s="30">
        <v>54</v>
      </c>
      <c r="J15" s="45" t="s">
        <v>36</v>
      </c>
      <c r="K15" s="29"/>
      <c r="L15" s="30"/>
      <c r="M15" s="30"/>
      <c r="N15" s="33"/>
      <c r="O15" s="34"/>
      <c r="P15" s="36"/>
      <c r="Q15" s="35">
        <v>3</v>
      </c>
      <c r="R15" s="37">
        <v>54</v>
      </c>
      <c r="S15" s="38"/>
      <c r="T15" s="39"/>
      <c r="U15" s="39"/>
      <c r="V15" s="40"/>
      <c r="W15" s="41"/>
      <c r="X15" s="39"/>
      <c r="Y15" s="39"/>
      <c r="Z15" s="40"/>
    </row>
    <row r="16" spans="1:26" ht="12.75">
      <c r="A16" s="29" t="s">
        <v>46</v>
      </c>
      <c r="B16" s="30" t="s">
        <v>47</v>
      </c>
      <c r="C16" s="30">
        <v>4</v>
      </c>
      <c r="D16" s="30">
        <f>F16+G16+H16</f>
        <v>54</v>
      </c>
      <c r="E16" s="30">
        <v>18</v>
      </c>
      <c r="F16" s="30">
        <v>36</v>
      </c>
      <c r="G16" s="30">
        <v>18</v>
      </c>
      <c r="H16" s="30"/>
      <c r="I16" s="30">
        <v>54</v>
      </c>
      <c r="J16" s="43" t="s">
        <v>31</v>
      </c>
      <c r="K16" s="29"/>
      <c r="L16" s="30"/>
      <c r="M16" s="30">
        <v>4</v>
      </c>
      <c r="N16" s="33">
        <v>54</v>
      </c>
      <c r="O16" s="34"/>
      <c r="P16" s="36"/>
      <c r="Q16" s="36"/>
      <c r="R16" s="44"/>
      <c r="S16" s="38"/>
      <c r="T16" s="39"/>
      <c r="U16" s="39"/>
      <c r="V16" s="40"/>
      <c r="W16" s="41"/>
      <c r="X16" s="39"/>
      <c r="Y16" s="39"/>
      <c r="Z16" s="40"/>
    </row>
    <row r="17" spans="1:26" ht="12.75">
      <c r="A17" s="29" t="s">
        <v>48</v>
      </c>
      <c r="B17" s="30" t="s">
        <v>49</v>
      </c>
      <c r="C17" s="30">
        <v>3</v>
      </c>
      <c r="D17" s="30">
        <f>F17+G17+H17</f>
        <v>54</v>
      </c>
      <c r="E17" s="30">
        <v>18</v>
      </c>
      <c r="F17" s="30">
        <v>36</v>
      </c>
      <c r="G17" s="30">
        <v>18</v>
      </c>
      <c r="H17" s="30"/>
      <c r="I17" s="30">
        <v>54</v>
      </c>
      <c r="J17" s="45" t="s">
        <v>36</v>
      </c>
      <c r="K17" s="29"/>
      <c r="L17" s="30"/>
      <c r="M17" s="30"/>
      <c r="N17" s="33"/>
      <c r="O17" s="34"/>
      <c r="P17" s="35"/>
      <c r="Q17" s="36"/>
      <c r="R17" s="44"/>
      <c r="S17" s="38">
        <v>3</v>
      </c>
      <c r="T17" s="39">
        <v>54</v>
      </c>
      <c r="U17" s="39"/>
      <c r="V17" s="40"/>
      <c r="W17" s="41"/>
      <c r="X17" s="39"/>
      <c r="Y17" s="39"/>
      <c r="Z17" s="40"/>
    </row>
    <row r="18" spans="1:26" ht="14.25">
      <c r="A18" s="47" t="s">
        <v>50</v>
      </c>
      <c r="B18" s="39" t="s">
        <v>51</v>
      </c>
      <c r="C18" s="39">
        <v>4</v>
      </c>
      <c r="D18" s="42">
        <v>72</v>
      </c>
      <c r="E18" s="30">
        <v>24</v>
      </c>
      <c r="F18" s="30">
        <v>48</v>
      </c>
      <c r="G18" s="30">
        <v>24</v>
      </c>
      <c r="H18" s="30"/>
      <c r="I18" s="30">
        <v>72</v>
      </c>
      <c r="J18" s="32" t="s">
        <v>43</v>
      </c>
      <c r="K18" s="48"/>
      <c r="L18" s="39"/>
      <c r="M18" s="39"/>
      <c r="N18" s="40"/>
      <c r="O18" s="41">
        <v>4</v>
      </c>
      <c r="P18" s="46">
        <v>72</v>
      </c>
      <c r="Q18" s="46"/>
      <c r="R18" s="49"/>
      <c r="S18" s="38"/>
      <c r="T18" s="39"/>
      <c r="U18" s="39"/>
      <c r="V18" s="40"/>
      <c r="W18" s="41"/>
      <c r="X18" s="39"/>
      <c r="Y18" s="39"/>
      <c r="Z18" s="40"/>
    </row>
    <row r="19" spans="1:26" ht="13.5" customHeight="1">
      <c r="A19" s="47" t="s">
        <v>52</v>
      </c>
      <c r="B19" s="39" t="s">
        <v>51</v>
      </c>
      <c r="C19" s="39">
        <v>4</v>
      </c>
      <c r="D19" s="42">
        <v>54</v>
      </c>
      <c r="E19" s="30">
        <v>18</v>
      </c>
      <c r="F19" s="30">
        <v>36</v>
      </c>
      <c r="G19" s="30">
        <v>18</v>
      </c>
      <c r="H19" s="30"/>
      <c r="I19" s="30">
        <v>54</v>
      </c>
      <c r="J19" s="43" t="s">
        <v>31</v>
      </c>
      <c r="K19" s="48"/>
      <c r="L19" s="39"/>
      <c r="M19" s="39"/>
      <c r="N19" s="40"/>
      <c r="O19" s="41"/>
      <c r="P19" s="46"/>
      <c r="Q19" s="46">
        <v>4</v>
      </c>
      <c r="R19" s="49">
        <v>54</v>
      </c>
      <c r="S19" s="38"/>
      <c r="T19" s="39"/>
      <c r="U19" s="39"/>
      <c r="V19" s="40"/>
      <c r="W19" s="41"/>
      <c r="X19" s="39"/>
      <c r="Y19" s="39"/>
      <c r="Z19" s="40"/>
    </row>
    <row r="20" spans="1:26" ht="12.75">
      <c r="A20" s="29" t="s">
        <v>53</v>
      </c>
      <c r="B20" s="30" t="s">
        <v>54</v>
      </c>
      <c r="C20" s="30">
        <v>3</v>
      </c>
      <c r="D20" s="30">
        <v>54</v>
      </c>
      <c r="E20" s="30">
        <v>12</v>
      </c>
      <c r="F20" s="30">
        <v>24</v>
      </c>
      <c r="G20" s="30">
        <v>12</v>
      </c>
      <c r="H20" s="30"/>
      <c r="I20" s="30">
        <v>54</v>
      </c>
      <c r="J20" s="45" t="s">
        <v>36</v>
      </c>
      <c r="K20" s="29"/>
      <c r="L20" s="30"/>
      <c r="M20" s="30"/>
      <c r="N20" s="33"/>
      <c r="O20" s="34"/>
      <c r="P20" s="36"/>
      <c r="Q20" s="36"/>
      <c r="R20" s="44"/>
      <c r="S20" s="38"/>
      <c r="T20" s="39"/>
      <c r="U20" s="39"/>
      <c r="V20" s="40"/>
      <c r="W20" s="41">
        <v>3</v>
      </c>
      <c r="X20" s="39">
        <v>54</v>
      </c>
      <c r="Y20" s="39"/>
      <c r="Z20" s="40"/>
    </row>
    <row r="21" spans="1:26" ht="12.75">
      <c r="A21" s="29"/>
      <c r="B21" s="53" t="s">
        <v>56</v>
      </c>
      <c r="C21" s="18">
        <f>SUM(C22:C30)</f>
        <v>21</v>
      </c>
      <c r="D21" s="18">
        <f>SUM(D23:D30)</f>
        <v>306</v>
      </c>
      <c r="E21" s="18">
        <f>SUM(E23:E30)</f>
        <v>102</v>
      </c>
      <c r="F21" s="18">
        <f>SUM(F23:F30)</f>
        <v>152</v>
      </c>
      <c r="G21" s="18">
        <f>SUM(G23:G30)</f>
        <v>154</v>
      </c>
      <c r="H21" s="54"/>
      <c r="I21" s="18">
        <f>SUM(I23:I30)</f>
        <v>306</v>
      </c>
      <c r="J21" s="45"/>
      <c r="K21" s="29"/>
      <c r="L21" s="30"/>
      <c r="M21" s="30"/>
      <c r="N21" s="33"/>
      <c r="O21" s="34"/>
      <c r="P21" s="36"/>
      <c r="Q21" s="36"/>
      <c r="R21" s="44"/>
      <c r="S21" s="38"/>
      <c r="T21" s="39"/>
      <c r="U21" s="39"/>
      <c r="V21" s="40"/>
      <c r="W21" s="41"/>
      <c r="X21" s="39"/>
      <c r="Y21" s="39"/>
      <c r="Z21" s="40"/>
    </row>
    <row r="22" spans="1:26" ht="12.75">
      <c r="A22" s="29" t="s">
        <v>221</v>
      </c>
      <c r="B22" s="50" t="s">
        <v>55</v>
      </c>
      <c r="C22" s="51">
        <v>3</v>
      </c>
      <c r="D22" s="31">
        <f>F22+G22+H22</f>
        <v>54</v>
      </c>
      <c r="E22" s="51">
        <v>18</v>
      </c>
      <c r="F22" s="51">
        <v>18</v>
      </c>
      <c r="G22" s="51">
        <v>36</v>
      </c>
      <c r="H22" s="51"/>
      <c r="I22" s="31">
        <v>54</v>
      </c>
      <c r="J22" s="52" t="s">
        <v>43</v>
      </c>
      <c r="K22" s="29"/>
      <c r="L22" s="30"/>
      <c r="M22" s="30">
        <v>3</v>
      </c>
      <c r="N22" s="32">
        <v>54</v>
      </c>
      <c r="O22" s="30"/>
      <c r="P22" s="33"/>
      <c r="Q22" s="36"/>
      <c r="R22" s="44"/>
      <c r="S22" s="38"/>
      <c r="T22" s="39"/>
      <c r="U22" s="39"/>
      <c r="V22" s="40"/>
      <c r="W22" s="41"/>
      <c r="X22" s="39"/>
      <c r="Y22" s="39"/>
      <c r="Z22" s="40"/>
    </row>
    <row r="23" spans="1:26" ht="12.75">
      <c r="A23" s="29" t="s">
        <v>57</v>
      </c>
      <c r="B23" s="50" t="s">
        <v>58</v>
      </c>
      <c r="C23" s="30">
        <v>2</v>
      </c>
      <c r="D23" s="30">
        <v>36</v>
      </c>
      <c r="E23" s="30">
        <v>12</v>
      </c>
      <c r="F23" s="30">
        <v>24</v>
      </c>
      <c r="G23" s="30">
        <v>12</v>
      </c>
      <c r="H23" s="30"/>
      <c r="I23" s="30">
        <v>36</v>
      </c>
      <c r="J23" s="45" t="s">
        <v>36</v>
      </c>
      <c r="K23" s="29"/>
      <c r="L23" s="30"/>
      <c r="M23" s="30"/>
      <c r="N23" s="33"/>
      <c r="O23" s="34"/>
      <c r="P23" s="35"/>
      <c r="Q23" s="36"/>
      <c r="R23" s="44"/>
      <c r="S23" s="38"/>
      <c r="T23" s="39"/>
      <c r="U23" s="39"/>
      <c r="V23" s="40"/>
      <c r="W23" s="34">
        <v>2</v>
      </c>
      <c r="X23" s="35">
        <v>36</v>
      </c>
      <c r="Y23" s="39"/>
      <c r="Z23" s="40"/>
    </row>
    <row r="24" spans="1:26" ht="12.75">
      <c r="A24" s="29" t="s">
        <v>59</v>
      </c>
      <c r="B24" s="30" t="s">
        <v>60</v>
      </c>
      <c r="C24" s="30">
        <v>2</v>
      </c>
      <c r="D24" s="30">
        <v>36</v>
      </c>
      <c r="E24" s="30">
        <v>12</v>
      </c>
      <c r="F24" s="30">
        <v>9</v>
      </c>
      <c r="G24" s="30">
        <v>27</v>
      </c>
      <c r="H24" s="30"/>
      <c r="I24" s="30">
        <v>36</v>
      </c>
      <c r="J24" s="45" t="s">
        <v>36</v>
      </c>
      <c r="K24" s="29"/>
      <c r="L24" s="30"/>
      <c r="M24" s="30">
        <v>2</v>
      </c>
      <c r="N24" s="20">
        <v>36</v>
      </c>
      <c r="O24" s="34"/>
      <c r="P24" s="36"/>
      <c r="Q24" s="46"/>
      <c r="R24" s="49"/>
      <c r="S24" s="38"/>
      <c r="T24" s="39"/>
      <c r="U24" s="39"/>
      <c r="V24" s="40"/>
      <c r="W24" s="41"/>
      <c r="X24" s="39"/>
      <c r="Y24" s="39"/>
      <c r="Z24" s="40"/>
    </row>
    <row r="25" spans="1:26" ht="12.75">
      <c r="A25" s="47" t="s">
        <v>61</v>
      </c>
      <c r="B25" s="30" t="s">
        <v>62</v>
      </c>
      <c r="C25" s="30">
        <v>2</v>
      </c>
      <c r="D25" s="30">
        <v>36</v>
      </c>
      <c r="E25" s="30">
        <v>12</v>
      </c>
      <c r="F25" s="30">
        <v>23</v>
      </c>
      <c r="G25" s="30">
        <v>13</v>
      </c>
      <c r="H25" s="30"/>
      <c r="I25" s="30">
        <v>36</v>
      </c>
      <c r="J25" s="45" t="s">
        <v>36</v>
      </c>
      <c r="K25" s="29"/>
      <c r="L25" s="30"/>
      <c r="M25" s="30"/>
      <c r="N25" s="33"/>
      <c r="O25" s="34"/>
      <c r="P25" s="36"/>
      <c r="Q25" s="35">
        <v>2</v>
      </c>
      <c r="R25" s="37">
        <v>36</v>
      </c>
      <c r="S25" s="38"/>
      <c r="T25" s="39"/>
      <c r="U25" s="39"/>
      <c r="V25" s="40"/>
      <c r="W25" s="41"/>
      <c r="X25" s="39"/>
      <c r="Y25" s="39"/>
      <c r="Z25" s="40"/>
    </row>
    <row r="26" spans="1:26" ht="22.5">
      <c r="A26" s="38" t="s">
        <v>63</v>
      </c>
      <c r="B26" s="30" t="s">
        <v>64</v>
      </c>
      <c r="C26" s="30">
        <v>3</v>
      </c>
      <c r="D26" s="30">
        <v>54</v>
      </c>
      <c r="E26" s="30">
        <v>18</v>
      </c>
      <c r="F26" s="30"/>
      <c r="G26" s="30">
        <v>54</v>
      </c>
      <c r="H26" s="30"/>
      <c r="I26" s="30">
        <v>54</v>
      </c>
      <c r="J26" s="32" t="s">
        <v>43</v>
      </c>
      <c r="K26" s="29"/>
      <c r="L26" s="30"/>
      <c r="M26" s="30"/>
      <c r="N26" s="33"/>
      <c r="O26" s="34"/>
      <c r="P26" s="36"/>
      <c r="Q26" s="36"/>
      <c r="R26" s="44"/>
      <c r="S26" s="38">
        <v>3</v>
      </c>
      <c r="T26" s="39">
        <v>54</v>
      </c>
      <c r="U26" s="39"/>
      <c r="V26" s="40"/>
      <c r="W26" s="41"/>
      <c r="X26" s="39"/>
      <c r="Y26" s="39"/>
      <c r="Z26" s="40"/>
    </row>
    <row r="27" spans="1:26" ht="16.5" customHeight="1">
      <c r="A27" s="38" t="s">
        <v>65</v>
      </c>
      <c r="B27" s="39" t="s">
        <v>219</v>
      </c>
      <c r="C27" s="39">
        <v>2</v>
      </c>
      <c r="D27" s="30">
        <v>36</v>
      </c>
      <c r="E27" s="30">
        <v>12</v>
      </c>
      <c r="F27" s="30">
        <v>24</v>
      </c>
      <c r="G27" s="30">
        <v>12</v>
      </c>
      <c r="H27" s="30"/>
      <c r="I27" s="30">
        <v>36</v>
      </c>
      <c r="J27" s="32" t="s">
        <v>36</v>
      </c>
      <c r="K27" s="38"/>
      <c r="L27" s="39"/>
      <c r="M27" s="39"/>
      <c r="N27" s="40"/>
      <c r="O27" s="41">
        <v>2</v>
      </c>
      <c r="P27" s="46">
        <v>36</v>
      </c>
      <c r="Q27" s="46"/>
      <c r="R27" s="49"/>
      <c r="S27" s="38"/>
      <c r="T27" s="39"/>
      <c r="U27" s="39"/>
      <c r="V27" s="40"/>
      <c r="W27" s="41"/>
      <c r="X27" s="39"/>
      <c r="Y27" s="39"/>
      <c r="Z27" s="40"/>
    </row>
    <row r="28" spans="1:26" ht="12.75">
      <c r="A28" s="38" t="s">
        <v>66</v>
      </c>
      <c r="B28" s="39" t="s">
        <v>220</v>
      </c>
      <c r="C28" s="39">
        <v>3</v>
      </c>
      <c r="D28" s="30">
        <v>36</v>
      </c>
      <c r="E28" s="30">
        <v>12</v>
      </c>
      <c r="F28" s="30">
        <v>24</v>
      </c>
      <c r="G28" s="30">
        <v>12</v>
      </c>
      <c r="H28" s="30"/>
      <c r="I28" s="30">
        <v>36</v>
      </c>
      <c r="J28" s="43" t="s">
        <v>31</v>
      </c>
      <c r="K28" s="38"/>
      <c r="L28" s="39"/>
      <c r="M28" s="39"/>
      <c r="N28" s="40"/>
      <c r="O28" s="41"/>
      <c r="P28" s="46"/>
      <c r="Q28" s="46">
        <v>3</v>
      </c>
      <c r="R28" s="43">
        <v>36</v>
      </c>
      <c r="S28" s="38"/>
      <c r="T28" s="39"/>
      <c r="U28" s="39"/>
      <c r="V28" s="40"/>
      <c r="W28" s="41"/>
      <c r="X28" s="39"/>
      <c r="Y28" s="39"/>
      <c r="Z28" s="40"/>
    </row>
    <row r="29" spans="1:26" ht="12.75">
      <c r="A29" s="55" t="s">
        <v>67</v>
      </c>
      <c r="B29" s="30" t="s">
        <v>68</v>
      </c>
      <c r="C29" s="30">
        <v>2</v>
      </c>
      <c r="D29" s="30">
        <v>36</v>
      </c>
      <c r="E29" s="30">
        <v>12</v>
      </c>
      <c r="F29" s="30">
        <v>24</v>
      </c>
      <c r="G29" s="30">
        <v>12</v>
      </c>
      <c r="H29" s="30"/>
      <c r="I29" s="30">
        <v>36</v>
      </c>
      <c r="J29" s="45" t="s">
        <v>36</v>
      </c>
      <c r="K29" s="29">
        <v>2</v>
      </c>
      <c r="L29" s="36">
        <v>36</v>
      </c>
      <c r="M29" s="30"/>
      <c r="N29" s="33"/>
      <c r="O29" s="34"/>
      <c r="P29" s="36"/>
      <c r="Q29" s="36"/>
      <c r="R29" s="44"/>
      <c r="S29" s="38"/>
      <c r="T29" s="39"/>
      <c r="U29" s="39"/>
      <c r="V29" s="40"/>
      <c r="W29" s="41"/>
      <c r="X29" s="39"/>
      <c r="Y29" s="39"/>
      <c r="Z29" s="40"/>
    </row>
    <row r="30" spans="1:28" ht="13.5" thickBot="1">
      <c r="A30" s="56" t="s">
        <v>69</v>
      </c>
      <c r="B30" s="54" t="s">
        <v>70</v>
      </c>
      <c r="C30" s="54">
        <v>2</v>
      </c>
      <c r="D30" s="54">
        <v>36</v>
      </c>
      <c r="E30" s="54">
        <v>12</v>
      </c>
      <c r="F30" s="54">
        <v>24</v>
      </c>
      <c r="G30" s="54">
        <v>12</v>
      </c>
      <c r="H30" s="30"/>
      <c r="I30" s="30">
        <v>36</v>
      </c>
      <c r="J30" s="180" t="s">
        <v>90</v>
      </c>
      <c r="K30" s="29"/>
      <c r="L30" s="36"/>
      <c r="M30" s="30"/>
      <c r="N30" s="33"/>
      <c r="O30" s="34">
        <v>2</v>
      </c>
      <c r="P30" s="35">
        <v>36</v>
      </c>
      <c r="Q30" s="36"/>
      <c r="R30" s="44"/>
      <c r="S30" s="38"/>
      <c r="T30" s="39"/>
      <c r="U30" s="39"/>
      <c r="V30" s="40"/>
      <c r="W30" s="41"/>
      <c r="X30" s="39"/>
      <c r="Y30" s="39"/>
      <c r="Z30" s="40"/>
      <c r="AB30" s="3"/>
    </row>
    <row r="31" spans="1:26" s="15" customFormat="1" ht="25.5" customHeight="1" thickBot="1">
      <c r="A31" s="5" t="s">
        <v>71</v>
      </c>
      <c r="B31" s="6" t="s">
        <v>72</v>
      </c>
      <c r="C31" s="6">
        <f>C32+C40</f>
        <v>27</v>
      </c>
      <c r="D31" s="6">
        <f>D32+D40</f>
        <v>432</v>
      </c>
      <c r="E31" s="6">
        <f>E32+E40</f>
        <v>144</v>
      </c>
      <c r="F31" s="6">
        <f>F32+F40</f>
        <v>225</v>
      </c>
      <c r="G31" s="6">
        <f>G32+G40</f>
        <v>207</v>
      </c>
      <c r="H31" s="6"/>
      <c r="I31" s="6">
        <f>I32+I40</f>
        <v>432</v>
      </c>
      <c r="J31" s="57"/>
      <c r="K31" s="5"/>
      <c r="L31" s="6"/>
      <c r="M31" s="6"/>
      <c r="N31" s="7"/>
      <c r="O31" s="8"/>
      <c r="P31" s="9"/>
      <c r="Q31" s="9"/>
      <c r="R31" s="10"/>
      <c r="S31" s="11"/>
      <c r="T31" s="12"/>
      <c r="U31" s="12"/>
      <c r="V31" s="13"/>
      <c r="W31" s="14"/>
      <c r="X31" s="12"/>
      <c r="Y31" s="12"/>
      <c r="Z31" s="13"/>
    </row>
    <row r="32" spans="1:26" ht="16.5" customHeight="1">
      <c r="A32" s="16"/>
      <c r="B32" s="17" t="s">
        <v>28</v>
      </c>
      <c r="C32" s="18">
        <f>SUM(C33:C39)</f>
        <v>20</v>
      </c>
      <c r="D32" s="18">
        <f aca="true" t="shared" si="1" ref="D32:I32">SUM(D33:D39)</f>
        <v>306</v>
      </c>
      <c r="E32" s="18">
        <f t="shared" si="1"/>
        <v>102</v>
      </c>
      <c r="F32" s="18">
        <f t="shared" si="1"/>
        <v>141</v>
      </c>
      <c r="G32" s="18">
        <f t="shared" si="1"/>
        <v>165</v>
      </c>
      <c r="H32" s="18">
        <f t="shared" si="1"/>
        <v>0</v>
      </c>
      <c r="I32" s="18">
        <f t="shared" si="1"/>
        <v>306</v>
      </c>
      <c r="J32" s="19"/>
      <c r="K32" s="58"/>
      <c r="L32" s="59"/>
      <c r="M32" s="59"/>
      <c r="N32" s="60"/>
      <c r="O32" s="22"/>
      <c r="P32" s="23"/>
      <c r="Q32" s="23"/>
      <c r="R32" s="24"/>
      <c r="S32" s="25"/>
      <c r="T32" s="26"/>
      <c r="U32" s="26"/>
      <c r="V32" s="27"/>
      <c r="W32" s="28"/>
      <c r="X32" s="26"/>
      <c r="Y32" s="26"/>
      <c r="Z32" s="27"/>
    </row>
    <row r="33" spans="1:26" ht="12.75">
      <c r="A33" s="16" t="s">
        <v>73</v>
      </c>
      <c r="B33" s="20" t="s">
        <v>74</v>
      </c>
      <c r="C33" s="20">
        <v>2</v>
      </c>
      <c r="D33" s="20">
        <v>36</v>
      </c>
      <c r="E33" s="30">
        <v>12</v>
      </c>
      <c r="F33" s="30">
        <v>18</v>
      </c>
      <c r="G33" s="30">
        <v>18</v>
      </c>
      <c r="H33" s="20"/>
      <c r="I33" s="20">
        <v>36</v>
      </c>
      <c r="J33" s="61" t="s">
        <v>36</v>
      </c>
      <c r="K33" s="16">
        <v>2</v>
      </c>
      <c r="L33" s="20">
        <v>36</v>
      </c>
      <c r="M33" s="20"/>
      <c r="N33" s="21"/>
      <c r="O33" s="22"/>
      <c r="P33" s="23"/>
      <c r="Q33" s="23"/>
      <c r="R33" s="24"/>
      <c r="S33" s="25"/>
      <c r="T33" s="26"/>
      <c r="U33" s="26"/>
      <c r="V33" s="27"/>
      <c r="W33" s="28"/>
      <c r="X33" s="26"/>
      <c r="Y33" s="26"/>
      <c r="Z33" s="27"/>
    </row>
    <row r="34" spans="1:26" ht="12.75">
      <c r="A34" s="29" t="s">
        <v>75</v>
      </c>
      <c r="B34" s="30" t="s">
        <v>76</v>
      </c>
      <c r="C34" s="20">
        <v>2</v>
      </c>
      <c r="D34" s="20">
        <v>36</v>
      </c>
      <c r="E34" s="30">
        <v>12</v>
      </c>
      <c r="F34" s="30">
        <v>18</v>
      </c>
      <c r="G34" s="30">
        <v>18</v>
      </c>
      <c r="H34" s="20"/>
      <c r="I34" s="20">
        <v>36</v>
      </c>
      <c r="J34" s="61" t="s">
        <v>36</v>
      </c>
      <c r="K34" s="16">
        <v>2</v>
      </c>
      <c r="L34" s="20">
        <v>36</v>
      </c>
      <c r="M34" s="39"/>
      <c r="N34" s="40"/>
      <c r="O34" s="34"/>
      <c r="P34" s="36"/>
      <c r="Q34" s="36"/>
      <c r="R34" s="44"/>
      <c r="S34" s="38"/>
      <c r="T34" s="39"/>
      <c r="U34" s="39"/>
      <c r="V34" s="40"/>
      <c r="W34" s="41"/>
      <c r="X34" s="39"/>
      <c r="Y34" s="39"/>
      <c r="Z34" s="40"/>
    </row>
    <row r="35" spans="1:26" ht="12.75">
      <c r="A35" s="38" t="s">
        <v>77</v>
      </c>
      <c r="B35" s="39" t="s">
        <v>78</v>
      </c>
      <c r="C35" s="39">
        <v>2</v>
      </c>
      <c r="D35" s="30">
        <v>36</v>
      </c>
      <c r="E35" s="30">
        <v>12</v>
      </c>
      <c r="F35" s="30">
        <v>18</v>
      </c>
      <c r="G35" s="30">
        <v>18</v>
      </c>
      <c r="H35" s="39"/>
      <c r="I35" s="30">
        <v>36</v>
      </c>
      <c r="J35" s="32" t="s">
        <v>36</v>
      </c>
      <c r="K35" s="16">
        <v>2</v>
      </c>
      <c r="L35" s="20">
        <v>36</v>
      </c>
      <c r="M35" s="39"/>
      <c r="N35" s="40"/>
      <c r="O35" s="41"/>
      <c r="P35" s="36"/>
      <c r="Q35" s="36"/>
      <c r="R35" s="44"/>
      <c r="S35" s="38"/>
      <c r="T35" s="39"/>
      <c r="U35" s="39"/>
      <c r="V35" s="40"/>
      <c r="W35" s="41"/>
      <c r="X35" s="39"/>
      <c r="Y35" s="39"/>
      <c r="Z35" s="40"/>
    </row>
    <row r="36" spans="1:26" ht="12.75">
      <c r="A36" s="38" t="s">
        <v>79</v>
      </c>
      <c r="B36" s="30" t="s">
        <v>80</v>
      </c>
      <c r="C36" s="39">
        <v>4</v>
      </c>
      <c r="D36" s="42">
        <v>54</v>
      </c>
      <c r="E36" s="30">
        <v>18</v>
      </c>
      <c r="F36" s="30">
        <v>27</v>
      </c>
      <c r="G36" s="30">
        <v>27</v>
      </c>
      <c r="H36" s="30"/>
      <c r="I36" s="30">
        <v>54</v>
      </c>
      <c r="J36" s="43" t="s">
        <v>31</v>
      </c>
      <c r="K36" s="38"/>
      <c r="L36" s="62"/>
      <c r="M36" s="39">
        <v>4</v>
      </c>
      <c r="N36" s="33">
        <v>54</v>
      </c>
      <c r="O36" s="41"/>
      <c r="P36" s="46"/>
      <c r="Q36" s="36"/>
      <c r="R36" s="44"/>
      <c r="S36" s="38"/>
      <c r="T36" s="39"/>
      <c r="U36" s="39"/>
      <c r="V36" s="40"/>
      <c r="W36" s="41"/>
      <c r="X36" s="39"/>
      <c r="Y36" s="39"/>
      <c r="Z36" s="40"/>
    </row>
    <row r="37" spans="1:26" ht="13.5" customHeight="1">
      <c r="A37" s="38" t="s">
        <v>81</v>
      </c>
      <c r="B37" s="39" t="s">
        <v>82</v>
      </c>
      <c r="C37" s="39">
        <v>2</v>
      </c>
      <c r="D37" s="30">
        <v>36</v>
      </c>
      <c r="E37" s="30">
        <v>12</v>
      </c>
      <c r="F37" s="30">
        <v>18</v>
      </c>
      <c r="G37" s="30">
        <v>18</v>
      </c>
      <c r="H37" s="39"/>
      <c r="I37" s="30">
        <v>36</v>
      </c>
      <c r="J37" s="32" t="s">
        <v>36</v>
      </c>
      <c r="K37" s="16"/>
      <c r="L37" s="19"/>
      <c r="M37" s="20">
        <v>2</v>
      </c>
      <c r="N37" s="21">
        <v>36</v>
      </c>
      <c r="O37" s="41"/>
      <c r="P37" s="36"/>
      <c r="Q37" s="46"/>
      <c r="R37" s="49"/>
      <c r="S37" s="38"/>
      <c r="T37" s="39"/>
      <c r="U37" s="39"/>
      <c r="V37" s="40"/>
      <c r="W37" s="41"/>
      <c r="X37" s="39"/>
      <c r="Y37" s="39"/>
      <c r="Z37" s="40"/>
    </row>
    <row r="38" spans="1:26" ht="23.25" customHeight="1">
      <c r="A38" s="38" t="s">
        <v>83</v>
      </c>
      <c r="B38" s="63" t="s">
        <v>84</v>
      </c>
      <c r="C38" s="39">
        <v>5</v>
      </c>
      <c r="D38" s="30">
        <v>72</v>
      </c>
      <c r="E38" s="39">
        <v>24</v>
      </c>
      <c r="F38" s="39">
        <v>24</v>
      </c>
      <c r="G38" s="39">
        <v>48</v>
      </c>
      <c r="H38" s="39"/>
      <c r="I38" s="30">
        <v>72</v>
      </c>
      <c r="J38" s="43" t="s">
        <v>31</v>
      </c>
      <c r="K38" s="38"/>
      <c r="L38" s="62"/>
      <c r="M38" s="39"/>
      <c r="N38" s="40"/>
      <c r="O38" s="41"/>
      <c r="P38" s="35"/>
      <c r="Q38" s="36"/>
      <c r="R38" s="44"/>
      <c r="S38" s="38"/>
      <c r="T38" s="39"/>
      <c r="U38" s="39"/>
      <c r="V38" s="40"/>
      <c r="W38" s="41">
        <v>5</v>
      </c>
      <c r="X38" s="35">
        <v>72</v>
      </c>
      <c r="Y38" s="39"/>
      <c r="Z38" s="40"/>
    </row>
    <row r="39" spans="1:26" ht="12.75">
      <c r="A39" s="38" t="s">
        <v>85</v>
      </c>
      <c r="B39" s="39" t="s">
        <v>86</v>
      </c>
      <c r="C39" s="39">
        <v>3</v>
      </c>
      <c r="D39" s="30">
        <v>36</v>
      </c>
      <c r="E39" s="30">
        <v>12</v>
      </c>
      <c r="F39" s="30">
        <v>18</v>
      </c>
      <c r="G39" s="30">
        <v>18</v>
      </c>
      <c r="H39" s="39"/>
      <c r="I39" s="30">
        <v>36</v>
      </c>
      <c r="J39" s="43" t="s">
        <v>31</v>
      </c>
      <c r="K39" s="16">
        <v>3</v>
      </c>
      <c r="L39" s="19">
        <v>36</v>
      </c>
      <c r="M39" s="39"/>
      <c r="N39" s="40"/>
      <c r="O39" s="41"/>
      <c r="P39" s="46"/>
      <c r="Q39" s="36"/>
      <c r="R39" s="44"/>
      <c r="S39" s="38"/>
      <c r="T39" s="39"/>
      <c r="U39" s="39"/>
      <c r="V39" s="40"/>
      <c r="W39" s="38"/>
      <c r="X39" s="39"/>
      <c r="Y39" s="39"/>
      <c r="Z39" s="40"/>
    </row>
    <row r="40" spans="1:26" ht="12.75">
      <c r="A40" s="29"/>
      <c r="B40" s="53" t="s">
        <v>56</v>
      </c>
      <c r="C40" s="18">
        <f>SUM(C41:C42)</f>
        <v>7</v>
      </c>
      <c r="D40" s="18">
        <f>SUM(D41:D42)</f>
        <v>126</v>
      </c>
      <c r="E40" s="18">
        <f>SUM(E41:E42)</f>
        <v>42</v>
      </c>
      <c r="F40" s="18">
        <f>SUM(F41:F42)</f>
        <v>84</v>
      </c>
      <c r="G40" s="18">
        <f>SUM(G41:G42)</f>
        <v>42</v>
      </c>
      <c r="H40" s="54"/>
      <c r="I40" s="18">
        <f>SUM(I41:I42)</f>
        <v>126</v>
      </c>
      <c r="J40" s="32"/>
      <c r="K40" s="38"/>
      <c r="L40" s="39"/>
      <c r="M40" s="39"/>
      <c r="N40" s="40"/>
      <c r="O40" s="41"/>
      <c r="P40" s="36"/>
      <c r="Q40" s="36"/>
      <c r="R40" s="44"/>
      <c r="S40" s="38"/>
      <c r="T40" s="39"/>
      <c r="U40" s="39"/>
      <c r="V40" s="40"/>
      <c r="W40" s="41"/>
      <c r="X40" s="39"/>
      <c r="Y40" s="39"/>
      <c r="Z40" s="40"/>
    </row>
    <row r="41" spans="1:26" ht="12.75">
      <c r="A41" s="64" t="s">
        <v>87</v>
      </c>
      <c r="B41" s="39" t="s">
        <v>88</v>
      </c>
      <c r="C41" s="39">
        <v>2</v>
      </c>
      <c r="D41" s="30">
        <v>36</v>
      </c>
      <c r="E41" s="30">
        <v>12</v>
      </c>
      <c r="F41" s="30">
        <v>24</v>
      </c>
      <c r="G41" s="30">
        <v>12</v>
      </c>
      <c r="H41" s="39"/>
      <c r="I41" s="30">
        <v>36</v>
      </c>
      <c r="J41" s="32" t="s">
        <v>36</v>
      </c>
      <c r="K41" s="16">
        <v>2</v>
      </c>
      <c r="L41" s="20">
        <v>36</v>
      </c>
      <c r="M41" s="39"/>
      <c r="N41" s="40"/>
      <c r="O41" s="41"/>
      <c r="P41" s="46"/>
      <c r="Q41" s="36"/>
      <c r="R41" s="44"/>
      <c r="S41" s="38"/>
      <c r="T41" s="39"/>
      <c r="U41" s="39"/>
      <c r="V41" s="40"/>
      <c r="W41" s="41"/>
      <c r="X41" s="39"/>
      <c r="Y41" s="39"/>
      <c r="Z41" s="40"/>
    </row>
    <row r="42" spans="1:26" s="72" customFormat="1" ht="15.75" thickBot="1">
      <c r="A42" s="65" t="s">
        <v>89</v>
      </c>
      <c r="B42" s="54" t="s">
        <v>70</v>
      </c>
      <c r="C42" s="18">
        <v>5</v>
      </c>
      <c r="D42" s="18">
        <v>90</v>
      </c>
      <c r="E42" s="18">
        <v>30</v>
      </c>
      <c r="F42" s="18">
        <v>60</v>
      </c>
      <c r="G42" s="18">
        <v>30</v>
      </c>
      <c r="H42" s="54"/>
      <c r="I42" s="18">
        <v>90</v>
      </c>
      <c r="J42" s="66" t="s">
        <v>90</v>
      </c>
      <c r="K42" s="65"/>
      <c r="L42" s="67"/>
      <c r="M42" s="67"/>
      <c r="N42" s="68"/>
      <c r="O42" s="34">
        <v>2</v>
      </c>
      <c r="P42" s="36">
        <v>36</v>
      </c>
      <c r="Q42" s="69"/>
      <c r="R42" s="70"/>
      <c r="S42" s="65"/>
      <c r="T42" s="67"/>
      <c r="U42" s="39">
        <v>3</v>
      </c>
      <c r="V42" s="40">
        <v>54</v>
      </c>
      <c r="W42" s="71"/>
      <c r="X42" s="67"/>
      <c r="Y42" s="67"/>
      <c r="Z42" s="68"/>
    </row>
    <row r="43" spans="1:26" s="15" customFormat="1" ht="15.75" thickBot="1">
      <c r="A43" s="5" t="s">
        <v>91</v>
      </c>
      <c r="B43" s="6" t="s">
        <v>92</v>
      </c>
      <c r="C43" s="6">
        <f aca="true" t="shared" si="2" ref="C43:I43">C44+C63</f>
        <v>129</v>
      </c>
      <c r="D43" s="6">
        <f t="shared" si="2"/>
        <v>1880</v>
      </c>
      <c r="E43" s="6">
        <f t="shared" si="2"/>
        <v>630</v>
      </c>
      <c r="F43" s="6">
        <f t="shared" si="2"/>
        <v>632</v>
      </c>
      <c r="G43" s="6">
        <f t="shared" si="2"/>
        <v>1266</v>
      </c>
      <c r="H43" s="6">
        <f t="shared" si="2"/>
        <v>0</v>
      </c>
      <c r="I43" s="6">
        <f t="shared" si="2"/>
        <v>1828</v>
      </c>
      <c r="J43" s="57"/>
      <c r="K43" s="5"/>
      <c r="L43" s="6"/>
      <c r="M43" s="6"/>
      <c r="N43" s="7"/>
      <c r="O43" s="8"/>
      <c r="P43" s="9"/>
      <c r="Q43" s="9"/>
      <c r="R43" s="10"/>
      <c r="S43" s="11"/>
      <c r="T43" s="12"/>
      <c r="U43" s="12"/>
      <c r="V43" s="13"/>
      <c r="W43" s="14"/>
      <c r="X43" s="12"/>
      <c r="Y43" s="12"/>
      <c r="Z43" s="13"/>
    </row>
    <row r="44" spans="1:26" ht="12.75">
      <c r="A44" s="16"/>
      <c r="B44" s="17" t="s">
        <v>28</v>
      </c>
      <c r="C44" s="18">
        <f>SUM(C45:C62)</f>
        <v>59</v>
      </c>
      <c r="D44" s="18">
        <f aca="true" t="shared" si="3" ref="D44:I44">SUM(D45:D61)</f>
        <v>800</v>
      </c>
      <c r="E44" s="18">
        <f t="shared" si="3"/>
        <v>264</v>
      </c>
      <c r="F44" s="18">
        <f t="shared" si="3"/>
        <v>266</v>
      </c>
      <c r="G44" s="18">
        <f t="shared" si="3"/>
        <v>534</v>
      </c>
      <c r="H44" s="18">
        <f t="shared" si="3"/>
        <v>0</v>
      </c>
      <c r="I44" s="18">
        <f t="shared" si="3"/>
        <v>838</v>
      </c>
      <c r="J44" s="19"/>
      <c r="K44" s="16"/>
      <c r="L44" s="20"/>
      <c r="M44" s="20"/>
      <c r="N44" s="21"/>
      <c r="O44" s="22"/>
      <c r="P44" s="23"/>
      <c r="Q44" s="73"/>
      <c r="R44" s="74"/>
      <c r="S44" s="25"/>
      <c r="T44" s="26"/>
      <c r="U44" s="26"/>
      <c r="V44" s="27"/>
      <c r="W44" s="28"/>
      <c r="X44" s="26"/>
      <c r="Y44" s="26"/>
      <c r="Z44" s="27"/>
    </row>
    <row r="45" spans="1:26" ht="12.75">
      <c r="A45" s="38" t="s">
        <v>93</v>
      </c>
      <c r="B45" s="39" t="s">
        <v>94</v>
      </c>
      <c r="C45" s="39">
        <v>2</v>
      </c>
      <c r="D45" s="30">
        <v>36</v>
      </c>
      <c r="E45" s="39">
        <v>12</v>
      </c>
      <c r="F45" s="39">
        <v>14</v>
      </c>
      <c r="G45" s="39">
        <v>22</v>
      </c>
      <c r="H45" s="39"/>
      <c r="I45" s="30">
        <v>36</v>
      </c>
      <c r="J45" s="32" t="s">
        <v>36</v>
      </c>
      <c r="K45" s="38"/>
      <c r="L45" s="39"/>
      <c r="M45" s="39"/>
      <c r="N45" s="40"/>
      <c r="O45" s="41">
        <v>2</v>
      </c>
      <c r="P45" s="36">
        <v>36</v>
      </c>
      <c r="Q45" s="46"/>
      <c r="R45" s="49"/>
      <c r="S45" s="38"/>
      <c r="T45" s="39"/>
      <c r="U45" s="39"/>
      <c r="V45" s="40"/>
      <c r="W45" s="41"/>
      <c r="X45" s="39"/>
      <c r="Y45" s="39"/>
      <c r="Z45" s="40"/>
    </row>
    <row r="46" spans="1:26" ht="12.75">
      <c r="A46" s="38" t="s">
        <v>95</v>
      </c>
      <c r="B46" s="39" t="s">
        <v>96</v>
      </c>
      <c r="C46" s="39">
        <v>3</v>
      </c>
      <c r="D46" s="30">
        <v>36</v>
      </c>
      <c r="E46" s="30">
        <v>12</v>
      </c>
      <c r="F46" s="30">
        <v>12</v>
      </c>
      <c r="G46" s="30">
        <v>24</v>
      </c>
      <c r="H46" s="30"/>
      <c r="I46" s="30">
        <v>36</v>
      </c>
      <c r="J46" s="32" t="s">
        <v>31</v>
      </c>
      <c r="K46" s="38"/>
      <c r="L46" s="39"/>
      <c r="M46" s="20">
        <v>3</v>
      </c>
      <c r="N46" s="20">
        <v>36</v>
      </c>
      <c r="O46" s="41"/>
      <c r="P46" s="46"/>
      <c r="Q46" s="46"/>
      <c r="R46" s="49"/>
      <c r="S46" s="38"/>
      <c r="T46" s="39"/>
      <c r="U46" s="39"/>
      <c r="V46" s="40"/>
      <c r="W46" s="41"/>
      <c r="X46" s="39"/>
      <c r="Y46" s="39"/>
      <c r="Z46" s="40"/>
    </row>
    <row r="47" spans="1:26" ht="12.75">
      <c r="A47" s="38" t="s">
        <v>97</v>
      </c>
      <c r="B47" s="39" t="s">
        <v>98</v>
      </c>
      <c r="C47" s="39">
        <v>3</v>
      </c>
      <c r="D47" s="30">
        <v>36</v>
      </c>
      <c r="E47" s="30">
        <v>12</v>
      </c>
      <c r="F47" s="30">
        <v>12</v>
      </c>
      <c r="G47" s="30">
        <v>24</v>
      </c>
      <c r="H47" s="30"/>
      <c r="I47" s="30">
        <v>36</v>
      </c>
      <c r="J47" s="32" t="s">
        <v>31</v>
      </c>
      <c r="K47" s="38"/>
      <c r="L47" s="39"/>
      <c r="M47" s="39"/>
      <c r="N47" s="40"/>
      <c r="O47" s="41">
        <v>3</v>
      </c>
      <c r="P47" s="46">
        <v>36</v>
      </c>
      <c r="Q47" s="46"/>
      <c r="R47" s="49"/>
      <c r="S47" s="38"/>
      <c r="T47" s="39"/>
      <c r="U47" s="39"/>
      <c r="V47" s="40"/>
      <c r="W47" s="41"/>
      <c r="X47" s="39"/>
      <c r="Y47" s="39"/>
      <c r="Z47" s="40"/>
    </row>
    <row r="48" spans="1:26" ht="24" customHeight="1">
      <c r="A48" s="38" t="s">
        <v>99</v>
      </c>
      <c r="B48" s="63" t="s">
        <v>100</v>
      </c>
      <c r="C48" s="39">
        <v>3</v>
      </c>
      <c r="D48" s="30">
        <v>54</v>
      </c>
      <c r="E48" s="30">
        <v>18</v>
      </c>
      <c r="F48" s="30">
        <v>18</v>
      </c>
      <c r="G48" s="30">
        <v>36</v>
      </c>
      <c r="H48" s="30"/>
      <c r="I48" s="30">
        <v>54</v>
      </c>
      <c r="J48" s="32" t="s">
        <v>36</v>
      </c>
      <c r="K48" s="38"/>
      <c r="L48" s="39"/>
      <c r="M48" s="39"/>
      <c r="N48" s="40"/>
      <c r="O48" s="41"/>
      <c r="P48" s="46"/>
      <c r="Q48" s="46"/>
      <c r="R48" s="49"/>
      <c r="S48" s="38">
        <v>3</v>
      </c>
      <c r="T48" s="39">
        <v>54</v>
      </c>
      <c r="U48" s="39"/>
      <c r="V48" s="40"/>
      <c r="W48" s="41"/>
      <c r="X48" s="39"/>
      <c r="Y48" s="39"/>
      <c r="Z48" s="40"/>
    </row>
    <row r="49" spans="1:26" ht="26.25" customHeight="1">
      <c r="A49" s="38" t="s">
        <v>101</v>
      </c>
      <c r="B49" s="63" t="s">
        <v>102</v>
      </c>
      <c r="C49" s="39">
        <v>3</v>
      </c>
      <c r="D49" s="30">
        <v>36</v>
      </c>
      <c r="E49" s="30">
        <v>12</v>
      </c>
      <c r="F49" s="30">
        <v>12</v>
      </c>
      <c r="G49" s="30">
        <v>24</v>
      </c>
      <c r="H49" s="30"/>
      <c r="I49" s="30">
        <v>36</v>
      </c>
      <c r="J49" s="32" t="s">
        <v>31</v>
      </c>
      <c r="K49" s="38"/>
      <c r="L49" s="39"/>
      <c r="M49" s="39"/>
      <c r="N49" s="40"/>
      <c r="O49" s="41"/>
      <c r="P49" s="46"/>
      <c r="Q49" s="46"/>
      <c r="R49" s="49"/>
      <c r="S49" s="38"/>
      <c r="T49" s="39"/>
      <c r="U49" s="39">
        <v>3</v>
      </c>
      <c r="V49" s="40">
        <v>36</v>
      </c>
      <c r="W49" s="41"/>
      <c r="X49" s="39"/>
      <c r="Y49" s="39"/>
      <c r="Z49" s="40"/>
    </row>
    <row r="50" spans="1:26" ht="12.75">
      <c r="A50" s="38" t="s">
        <v>103</v>
      </c>
      <c r="B50" s="39" t="s">
        <v>104</v>
      </c>
      <c r="C50" s="39">
        <v>3</v>
      </c>
      <c r="D50" s="30">
        <v>54</v>
      </c>
      <c r="E50" s="30">
        <v>18</v>
      </c>
      <c r="F50" s="30">
        <v>18</v>
      </c>
      <c r="G50" s="30">
        <v>36</v>
      </c>
      <c r="H50" s="30"/>
      <c r="I50" s="30">
        <v>54</v>
      </c>
      <c r="J50" s="32" t="s">
        <v>36</v>
      </c>
      <c r="K50" s="38"/>
      <c r="L50" s="39"/>
      <c r="M50" s="39"/>
      <c r="N50" s="40"/>
      <c r="O50" s="41"/>
      <c r="P50" s="46"/>
      <c r="Q50" s="46"/>
      <c r="R50" s="49"/>
      <c r="S50" s="38">
        <v>3</v>
      </c>
      <c r="T50" s="39">
        <v>54</v>
      </c>
      <c r="U50" s="39"/>
      <c r="V50" s="40"/>
      <c r="W50" s="41"/>
      <c r="X50" s="39"/>
      <c r="Y50" s="39"/>
      <c r="Z50" s="40"/>
    </row>
    <row r="51" spans="1:26" ht="12.75">
      <c r="A51" s="38" t="s">
        <v>105</v>
      </c>
      <c r="B51" s="39" t="s">
        <v>104</v>
      </c>
      <c r="C51" s="39">
        <v>5</v>
      </c>
      <c r="D51" s="30">
        <v>72</v>
      </c>
      <c r="E51" s="39">
        <v>24</v>
      </c>
      <c r="F51" s="39">
        <v>24</v>
      </c>
      <c r="G51" s="39">
        <v>48</v>
      </c>
      <c r="H51" s="39"/>
      <c r="I51" s="30">
        <v>72</v>
      </c>
      <c r="J51" s="32" t="s">
        <v>31</v>
      </c>
      <c r="K51" s="38"/>
      <c r="L51" s="39"/>
      <c r="M51" s="39"/>
      <c r="N51" s="40"/>
      <c r="O51" s="41"/>
      <c r="P51" s="46"/>
      <c r="Q51" s="46"/>
      <c r="R51" s="49"/>
      <c r="S51" s="38"/>
      <c r="T51" s="39"/>
      <c r="U51" s="38">
        <v>5</v>
      </c>
      <c r="V51" s="39">
        <v>72</v>
      </c>
      <c r="W51" s="41"/>
      <c r="X51" s="39"/>
      <c r="Y51" s="39"/>
      <c r="Z51" s="40"/>
    </row>
    <row r="52" spans="1:26" ht="22.5">
      <c r="A52" s="38" t="s">
        <v>106</v>
      </c>
      <c r="B52" s="63" t="s">
        <v>107</v>
      </c>
      <c r="C52" s="39">
        <v>5</v>
      </c>
      <c r="D52" s="30">
        <v>72</v>
      </c>
      <c r="E52" s="39">
        <v>24</v>
      </c>
      <c r="F52" s="39">
        <v>24</v>
      </c>
      <c r="G52" s="39">
        <v>48</v>
      </c>
      <c r="H52" s="39"/>
      <c r="I52" s="30">
        <v>72</v>
      </c>
      <c r="J52" s="32" t="s">
        <v>31</v>
      </c>
      <c r="K52" s="38"/>
      <c r="L52" s="39"/>
      <c r="M52" s="39"/>
      <c r="N52" s="40"/>
      <c r="O52" s="41"/>
      <c r="P52" s="46"/>
      <c r="Q52" s="46"/>
      <c r="R52" s="49"/>
      <c r="S52" s="38">
        <v>5</v>
      </c>
      <c r="T52" s="39">
        <v>72</v>
      </c>
      <c r="U52" s="39"/>
      <c r="V52" s="40"/>
      <c r="W52" s="41"/>
      <c r="X52" s="39"/>
      <c r="Y52" s="39"/>
      <c r="Z52" s="40"/>
    </row>
    <row r="53" spans="1:26" ht="22.5">
      <c r="A53" s="38" t="s">
        <v>108</v>
      </c>
      <c r="B53" s="63" t="s">
        <v>109</v>
      </c>
      <c r="C53" s="39">
        <v>2</v>
      </c>
      <c r="D53" s="30">
        <v>36</v>
      </c>
      <c r="E53" s="39">
        <v>12</v>
      </c>
      <c r="F53" s="39">
        <v>12</v>
      </c>
      <c r="G53" s="39">
        <v>24</v>
      </c>
      <c r="H53" s="39"/>
      <c r="I53" s="30">
        <v>36</v>
      </c>
      <c r="J53" s="32" t="s">
        <v>36</v>
      </c>
      <c r="K53" s="38"/>
      <c r="L53" s="39"/>
      <c r="M53" s="39"/>
      <c r="N53" s="40"/>
      <c r="O53" s="41"/>
      <c r="P53" s="46"/>
      <c r="Q53" s="46"/>
      <c r="R53" s="49"/>
      <c r="S53" s="38"/>
      <c r="T53" s="39"/>
      <c r="U53" s="39">
        <v>2</v>
      </c>
      <c r="V53" s="40">
        <v>36</v>
      </c>
      <c r="W53" s="41"/>
      <c r="X53" s="39"/>
      <c r="Y53" s="39"/>
      <c r="Z53" s="40"/>
    </row>
    <row r="54" spans="1:26" ht="12.75">
      <c r="A54" s="38" t="s">
        <v>110</v>
      </c>
      <c r="B54" s="39" t="s">
        <v>111</v>
      </c>
      <c r="C54" s="39">
        <v>3</v>
      </c>
      <c r="D54" s="30">
        <v>54</v>
      </c>
      <c r="E54" s="30">
        <v>18</v>
      </c>
      <c r="F54" s="30">
        <v>18</v>
      </c>
      <c r="G54" s="30">
        <v>36</v>
      </c>
      <c r="H54" s="30"/>
      <c r="I54" s="30">
        <v>54</v>
      </c>
      <c r="J54" s="32" t="s">
        <v>36</v>
      </c>
      <c r="K54" s="38"/>
      <c r="L54" s="39"/>
      <c r="M54" s="39"/>
      <c r="N54" s="40"/>
      <c r="O54" s="41"/>
      <c r="P54" s="46"/>
      <c r="Q54" s="46"/>
      <c r="R54" s="49"/>
      <c r="S54" s="38"/>
      <c r="T54" s="39"/>
      <c r="U54" s="39"/>
      <c r="V54" s="40"/>
      <c r="W54" s="41">
        <v>3</v>
      </c>
      <c r="X54" s="39">
        <v>54</v>
      </c>
      <c r="Y54" s="39"/>
      <c r="Z54" s="40"/>
    </row>
    <row r="55" spans="1:26" ht="12.75">
      <c r="A55" s="38" t="s">
        <v>112</v>
      </c>
      <c r="B55" s="39" t="s">
        <v>113</v>
      </c>
      <c r="C55" s="39">
        <v>3</v>
      </c>
      <c r="D55" s="30">
        <v>36</v>
      </c>
      <c r="E55" s="30">
        <v>12</v>
      </c>
      <c r="F55" s="30">
        <v>12</v>
      </c>
      <c r="G55" s="30">
        <v>24</v>
      </c>
      <c r="H55" s="30"/>
      <c r="I55" s="30">
        <v>36</v>
      </c>
      <c r="J55" s="32" t="s">
        <v>31</v>
      </c>
      <c r="K55" s="38"/>
      <c r="L55" s="39"/>
      <c r="M55" s="39"/>
      <c r="N55" s="40"/>
      <c r="O55" s="41"/>
      <c r="P55" s="46"/>
      <c r="Q55" s="46"/>
      <c r="R55" s="49"/>
      <c r="S55" s="38">
        <v>3</v>
      </c>
      <c r="T55" s="39">
        <v>36</v>
      </c>
      <c r="U55" s="39"/>
      <c r="V55" s="40"/>
      <c r="W55" s="41"/>
      <c r="X55" s="39"/>
      <c r="Y55" s="39"/>
      <c r="Z55" s="40"/>
    </row>
    <row r="56" spans="1:26" ht="22.5">
      <c r="A56" s="38" t="s">
        <v>114</v>
      </c>
      <c r="B56" s="63" t="s">
        <v>115</v>
      </c>
      <c r="C56" s="39">
        <v>7</v>
      </c>
      <c r="D56" s="30">
        <v>108</v>
      </c>
      <c r="E56" s="39">
        <v>36</v>
      </c>
      <c r="F56" s="39">
        <v>36</v>
      </c>
      <c r="G56" s="39">
        <v>72</v>
      </c>
      <c r="H56" s="39"/>
      <c r="I56" s="30">
        <v>108</v>
      </c>
      <c r="J56" s="32" t="s">
        <v>31</v>
      </c>
      <c r="K56" s="38"/>
      <c r="L56" s="39"/>
      <c r="M56" s="39">
        <v>7</v>
      </c>
      <c r="N56" s="62">
        <v>108</v>
      </c>
      <c r="O56" s="38"/>
      <c r="P56" s="46"/>
      <c r="Q56" s="46"/>
      <c r="R56" s="49"/>
      <c r="S56" s="38"/>
      <c r="T56" s="39"/>
      <c r="U56" s="39"/>
      <c r="V56" s="40"/>
      <c r="W56" s="41"/>
      <c r="X56" s="39"/>
      <c r="Y56" s="39"/>
      <c r="Z56" s="40"/>
    </row>
    <row r="57" spans="1:26" ht="22.5">
      <c r="A57" s="38" t="s">
        <v>116</v>
      </c>
      <c r="B57" s="63" t="s">
        <v>115</v>
      </c>
      <c r="C57" s="39"/>
      <c r="D57" s="75"/>
      <c r="E57" s="76"/>
      <c r="F57" s="76"/>
      <c r="G57" s="76"/>
      <c r="H57" s="76"/>
      <c r="I57" s="75"/>
      <c r="J57" s="32"/>
      <c r="K57" s="38"/>
      <c r="L57" s="39"/>
      <c r="M57" s="39"/>
      <c r="N57" s="62"/>
      <c r="O57" s="38"/>
      <c r="P57" s="46"/>
      <c r="Q57" s="46"/>
      <c r="R57" s="49"/>
      <c r="S57" s="38"/>
      <c r="T57" s="39"/>
      <c r="U57" s="39"/>
      <c r="V57" s="40"/>
      <c r="W57" s="41"/>
      <c r="X57" s="39"/>
      <c r="Y57" s="39"/>
      <c r="Z57" s="40"/>
    </row>
    <row r="58" spans="1:26" s="84" customFormat="1" ht="12.75">
      <c r="A58" s="47" t="s">
        <v>117</v>
      </c>
      <c r="B58" s="75" t="s">
        <v>118</v>
      </c>
      <c r="C58" s="76">
        <v>4</v>
      </c>
      <c r="D58" s="30">
        <v>54</v>
      </c>
      <c r="E58" s="30">
        <v>18</v>
      </c>
      <c r="F58" s="30">
        <v>18</v>
      </c>
      <c r="G58" s="30">
        <v>36</v>
      </c>
      <c r="H58" s="30"/>
      <c r="I58" s="30">
        <v>54</v>
      </c>
      <c r="J58" s="77" t="s">
        <v>31</v>
      </c>
      <c r="K58" s="78"/>
      <c r="L58" s="76"/>
      <c r="M58" s="76"/>
      <c r="N58" s="79"/>
      <c r="O58" s="80"/>
      <c r="P58" s="81"/>
      <c r="Q58" s="82"/>
      <c r="R58" s="83"/>
      <c r="S58" s="78"/>
      <c r="T58" s="76"/>
      <c r="U58" s="76"/>
      <c r="V58" s="79"/>
      <c r="W58" s="80">
        <v>4</v>
      </c>
      <c r="X58" s="76">
        <v>54</v>
      </c>
      <c r="Y58" s="76"/>
      <c r="Z58" s="79"/>
    </row>
    <row r="59" spans="1:26" ht="12.75">
      <c r="A59" s="38" t="s">
        <v>119</v>
      </c>
      <c r="B59" s="39" t="s">
        <v>120</v>
      </c>
      <c r="C59" s="39">
        <v>4</v>
      </c>
      <c r="D59" s="30">
        <v>54</v>
      </c>
      <c r="E59" s="30">
        <v>18</v>
      </c>
      <c r="F59" s="30">
        <v>18</v>
      </c>
      <c r="G59" s="30">
        <v>36</v>
      </c>
      <c r="H59" s="30"/>
      <c r="I59" s="30">
        <v>54</v>
      </c>
      <c r="J59" s="32" t="s">
        <v>31</v>
      </c>
      <c r="K59" s="38"/>
      <c r="L59" s="39"/>
      <c r="M59" s="39"/>
      <c r="N59" s="40"/>
      <c r="O59" s="41"/>
      <c r="P59" s="46"/>
      <c r="Q59" s="46">
        <v>4</v>
      </c>
      <c r="R59" s="49">
        <v>54</v>
      </c>
      <c r="S59" s="38"/>
      <c r="T59" s="39"/>
      <c r="U59" s="39"/>
      <c r="V59" s="40"/>
      <c r="W59" s="41"/>
      <c r="X59" s="39"/>
      <c r="Y59" s="39"/>
      <c r="Z59" s="40"/>
    </row>
    <row r="60" spans="1:26" ht="29.25" customHeight="1">
      <c r="A60" s="38" t="s">
        <v>121</v>
      </c>
      <c r="B60" s="85" t="s">
        <v>122</v>
      </c>
      <c r="C60" s="86">
        <v>4</v>
      </c>
      <c r="D60" s="30">
        <v>54</v>
      </c>
      <c r="E60" s="30">
        <v>18</v>
      </c>
      <c r="F60" s="30">
        <v>18</v>
      </c>
      <c r="G60" s="30">
        <v>36</v>
      </c>
      <c r="H60" s="30"/>
      <c r="I60" s="30">
        <v>54</v>
      </c>
      <c r="J60" s="32" t="s">
        <v>31</v>
      </c>
      <c r="K60" s="38"/>
      <c r="L60" s="39"/>
      <c r="M60" s="39"/>
      <c r="N60" s="40"/>
      <c r="O60" s="41"/>
      <c r="P60" s="46"/>
      <c r="Q60" s="46"/>
      <c r="R60" s="49"/>
      <c r="S60" s="38"/>
      <c r="T60" s="39"/>
      <c r="U60" s="39">
        <v>4</v>
      </c>
      <c r="V60" s="32">
        <v>54</v>
      </c>
      <c r="W60" s="38"/>
      <c r="X60" s="39"/>
      <c r="Y60" s="39"/>
      <c r="Z60" s="40"/>
    </row>
    <row r="61" spans="1:28" s="158" customFormat="1" ht="27" customHeight="1">
      <c r="A61" s="65" t="s">
        <v>123</v>
      </c>
      <c r="B61" s="67" t="s">
        <v>232</v>
      </c>
      <c r="C61" s="67">
        <v>3</v>
      </c>
      <c r="D61" s="54">
        <v>8</v>
      </c>
      <c r="E61" s="67"/>
      <c r="F61" s="67"/>
      <c r="G61" s="67">
        <v>8</v>
      </c>
      <c r="H61" s="67"/>
      <c r="I61" s="54">
        <v>46</v>
      </c>
      <c r="J61" s="66"/>
      <c r="K61" s="65"/>
      <c r="L61" s="67"/>
      <c r="M61" s="67"/>
      <c r="N61" s="68"/>
      <c r="O61" s="71"/>
      <c r="P61" s="156"/>
      <c r="Q61" s="156"/>
      <c r="R61" s="157"/>
      <c r="S61" s="65"/>
      <c r="T61" s="67"/>
      <c r="U61" s="67">
        <v>3</v>
      </c>
      <c r="V61" s="133">
        <v>8</v>
      </c>
      <c r="W61" s="65"/>
      <c r="X61" s="67"/>
      <c r="Y61" s="67"/>
      <c r="Z61" s="68"/>
      <c r="AB61" s="159"/>
    </row>
    <row r="62" spans="1:26" ht="12.75">
      <c r="A62" s="38" t="s">
        <v>222</v>
      </c>
      <c r="B62" s="39" t="s">
        <v>139</v>
      </c>
      <c r="C62" s="39">
        <v>2</v>
      </c>
      <c r="D62" s="30">
        <v>36</v>
      </c>
      <c r="E62" s="39">
        <v>12</v>
      </c>
      <c r="F62" s="39">
        <v>12</v>
      </c>
      <c r="G62" s="39">
        <v>24</v>
      </c>
      <c r="H62" s="39"/>
      <c r="I62" s="30">
        <v>36</v>
      </c>
      <c r="J62" s="32" t="s">
        <v>36</v>
      </c>
      <c r="K62" s="91">
        <v>2</v>
      </c>
      <c r="L62" s="49">
        <v>36</v>
      </c>
      <c r="M62" s="39"/>
      <c r="N62" s="40"/>
      <c r="O62" s="41"/>
      <c r="P62" s="46"/>
      <c r="Q62" s="46"/>
      <c r="R62" s="49"/>
      <c r="S62" s="38"/>
      <c r="T62" s="39"/>
      <c r="U62" s="39"/>
      <c r="V62" s="40"/>
      <c r="W62" s="41"/>
      <c r="X62" s="39"/>
      <c r="Y62" s="39"/>
      <c r="Z62" s="40"/>
    </row>
    <row r="63" spans="1:26" ht="12.75">
      <c r="A63" s="29"/>
      <c r="B63" s="53" t="s">
        <v>56</v>
      </c>
      <c r="C63" s="18">
        <f aca="true" t="shared" si="4" ref="C63:I63">SUM(C64:C78)</f>
        <v>70</v>
      </c>
      <c r="D63" s="18">
        <f t="shared" si="4"/>
        <v>1080</v>
      </c>
      <c r="E63" s="18">
        <f t="shared" si="4"/>
        <v>366</v>
      </c>
      <c r="F63" s="18">
        <f t="shared" si="4"/>
        <v>366</v>
      </c>
      <c r="G63" s="18">
        <f t="shared" si="4"/>
        <v>732</v>
      </c>
      <c r="H63" s="18">
        <f t="shared" si="4"/>
        <v>0</v>
      </c>
      <c r="I63" s="18">
        <f t="shared" si="4"/>
        <v>990</v>
      </c>
      <c r="J63" s="45"/>
      <c r="K63" s="29"/>
      <c r="L63" s="30"/>
      <c r="M63" s="30"/>
      <c r="N63" s="33"/>
      <c r="O63" s="34"/>
      <c r="P63" s="46"/>
      <c r="Q63" s="46"/>
      <c r="R63" s="49"/>
      <c r="S63" s="38"/>
      <c r="T63" s="39"/>
      <c r="U63" s="39"/>
      <c r="V63" s="62"/>
      <c r="W63" s="38"/>
      <c r="X63" s="39"/>
      <c r="Y63" s="39"/>
      <c r="Z63" s="40"/>
    </row>
    <row r="64" spans="1:26" s="84" customFormat="1" ht="12.75">
      <c r="A64" s="47" t="s">
        <v>224</v>
      </c>
      <c r="B64" s="75" t="s">
        <v>225</v>
      </c>
      <c r="C64" s="76">
        <v>3</v>
      </c>
      <c r="D64" s="30">
        <v>54</v>
      </c>
      <c r="E64" s="30">
        <v>18</v>
      </c>
      <c r="F64" s="30">
        <v>18</v>
      </c>
      <c r="G64" s="30">
        <v>36</v>
      </c>
      <c r="H64" s="30"/>
      <c r="I64" s="30">
        <v>54</v>
      </c>
      <c r="J64" s="32" t="s">
        <v>36</v>
      </c>
      <c r="K64" s="78"/>
      <c r="L64" s="76"/>
      <c r="M64" s="30">
        <v>3</v>
      </c>
      <c r="N64" s="87">
        <v>54</v>
      </c>
      <c r="O64" s="78"/>
      <c r="P64" s="88"/>
      <c r="Q64" s="82"/>
      <c r="R64" s="83"/>
      <c r="S64" s="78"/>
      <c r="T64" s="76"/>
      <c r="U64" s="76"/>
      <c r="V64" s="89"/>
      <c r="W64" s="78"/>
      <c r="X64" s="76"/>
      <c r="Y64" s="76"/>
      <c r="Z64" s="79"/>
    </row>
    <row r="65" spans="1:26" s="84" customFormat="1" ht="12.75">
      <c r="A65" s="47" t="s">
        <v>226</v>
      </c>
      <c r="B65" s="75" t="s">
        <v>227</v>
      </c>
      <c r="C65" s="76">
        <v>4</v>
      </c>
      <c r="D65" s="30">
        <v>54</v>
      </c>
      <c r="E65" s="30">
        <v>18</v>
      </c>
      <c r="F65" s="30">
        <v>18</v>
      </c>
      <c r="G65" s="30">
        <v>36</v>
      </c>
      <c r="H65" s="30"/>
      <c r="I65" s="30">
        <v>54</v>
      </c>
      <c r="J65" s="32" t="s">
        <v>31</v>
      </c>
      <c r="K65" s="78"/>
      <c r="L65" s="76"/>
      <c r="M65" s="76"/>
      <c r="N65" s="89"/>
      <c r="O65" s="78">
        <v>4</v>
      </c>
      <c r="P65" s="88">
        <v>54</v>
      </c>
      <c r="Q65" s="82"/>
      <c r="R65" s="83"/>
      <c r="S65" s="78"/>
      <c r="T65" s="76"/>
      <c r="U65" s="76"/>
      <c r="V65" s="89"/>
      <c r="W65" s="78"/>
      <c r="X65" s="76"/>
      <c r="Y65" s="76"/>
      <c r="Z65" s="79"/>
    </row>
    <row r="66" spans="1:26" s="84" customFormat="1" ht="12.75">
      <c r="A66" s="47" t="s">
        <v>223</v>
      </c>
      <c r="B66" s="75" t="s">
        <v>124</v>
      </c>
      <c r="C66" s="39">
        <v>5</v>
      </c>
      <c r="D66" s="30">
        <v>72</v>
      </c>
      <c r="E66" s="39">
        <v>24</v>
      </c>
      <c r="F66" s="39">
        <v>24</v>
      </c>
      <c r="G66" s="39">
        <v>48</v>
      </c>
      <c r="H66" s="39"/>
      <c r="I66" s="30">
        <v>72</v>
      </c>
      <c r="J66" s="32" t="s">
        <v>31</v>
      </c>
      <c r="K66" s="16">
        <v>5</v>
      </c>
      <c r="L66" s="20">
        <v>72</v>
      </c>
      <c r="M66" s="20"/>
      <c r="N66" s="19"/>
      <c r="O66" s="78"/>
      <c r="P66" s="81"/>
      <c r="Q66" s="82"/>
      <c r="R66" s="83"/>
      <c r="S66" s="78"/>
      <c r="T66" s="76"/>
      <c r="U66" s="76"/>
      <c r="V66" s="89"/>
      <c r="W66" s="78"/>
      <c r="X66" s="76"/>
      <c r="Y66" s="76"/>
      <c r="Z66" s="79"/>
    </row>
    <row r="67" spans="1:26" ht="12.75">
      <c r="A67" s="47" t="s">
        <v>126</v>
      </c>
      <c r="B67" s="39" t="s">
        <v>125</v>
      </c>
      <c r="C67" s="39">
        <v>3</v>
      </c>
      <c r="D67" s="30">
        <v>54</v>
      </c>
      <c r="E67" s="30">
        <v>18</v>
      </c>
      <c r="F67" s="30">
        <v>18</v>
      </c>
      <c r="G67" s="30">
        <v>36</v>
      </c>
      <c r="H67" s="30"/>
      <c r="I67" s="30">
        <v>54</v>
      </c>
      <c r="J67" s="32" t="s">
        <v>36</v>
      </c>
      <c r="K67" s="38"/>
      <c r="L67" s="39"/>
      <c r="M67" s="39"/>
      <c r="N67" s="62"/>
      <c r="O67" s="38"/>
      <c r="P67" s="46"/>
      <c r="Q67" s="46"/>
      <c r="R67" s="49"/>
      <c r="S67" s="38"/>
      <c r="T67" s="39"/>
      <c r="U67" s="39">
        <v>3</v>
      </c>
      <c r="V67" s="62">
        <v>54</v>
      </c>
      <c r="W67" s="38"/>
      <c r="X67" s="39"/>
      <c r="Y67" s="39"/>
      <c r="Z67" s="40"/>
    </row>
    <row r="68" spans="1:26" ht="12.75">
      <c r="A68" s="47" t="s">
        <v>127</v>
      </c>
      <c r="B68" s="39" t="s">
        <v>125</v>
      </c>
      <c r="C68" s="39">
        <v>3</v>
      </c>
      <c r="D68" s="75">
        <v>36</v>
      </c>
      <c r="E68" s="76">
        <v>12</v>
      </c>
      <c r="F68" s="76">
        <v>12</v>
      </c>
      <c r="G68" s="76">
        <v>24</v>
      </c>
      <c r="H68" s="76"/>
      <c r="I68" s="75">
        <v>36</v>
      </c>
      <c r="J68" s="32" t="s">
        <v>31</v>
      </c>
      <c r="K68" s="38"/>
      <c r="L68" s="39"/>
      <c r="M68" s="39"/>
      <c r="N68" s="62"/>
      <c r="O68" s="38"/>
      <c r="P68" s="46"/>
      <c r="Q68" s="46"/>
      <c r="R68" s="49"/>
      <c r="S68" s="38"/>
      <c r="T68" s="39"/>
      <c r="U68" s="39"/>
      <c r="V68" s="62"/>
      <c r="W68" s="38">
        <v>3</v>
      </c>
      <c r="X68" s="39">
        <v>36</v>
      </c>
      <c r="Y68" s="39"/>
      <c r="Z68" s="40"/>
    </row>
    <row r="69" spans="1:26" s="84" customFormat="1" ht="12.75">
      <c r="A69" s="47" t="s">
        <v>228</v>
      </c>
      <c r="B69" s="75" t="s">
        <v>230</v>
      </c>
      <c r="C69" s="76">
        <v>2</v>
      </c>
      <c r="D69" s="30">
        <v>36</v>
      </c>
      <c r="E69" s="30">
        <v>18</v>
      </c>
      <c r="F69" s="30">
        <v>18</v>
      </c>
      <c r="G69" s="30">
        <v>36</v>
      </c>
      <c r="H69" s="30"/>
      <c r="I69" s="30">
        <v>54</v>
      </c>
      <c r="J69" s="32" t="s">
        <v>36</v>
      </c>
      <c r="K69" s="16"/>
      <c r="L69" s="20"/>
      <c r="M69" s="20"/>
      <c r="N69" s="19"/>
      <c r="O69" s="78"/>
      <c r="P69" s="81"/>
      <c r="Q69" s="20">
        <v>2</v>
      </c>
      <c r="R69" s="20">
        <v>36</v>
      </c>
      <c r="S69" s="80"/>
      <c r="T69" s="81"/>
      <c r="U69" s="80"/>
      <c r="V69" s="90"/>
      <c r="W69" s="78"/>
      <c r="X69" s="76"/>
      <c r="Y69" s="76"/>
      <c r="Z69" s="79"/>
    </row>
    <row r="70" spans="1:26" s="84" customFormat="1" ht="12.75">
      <c r="A70" s="47" t="s">
        <v>229</v>
      </c>
      <c r="B70" s="75" t="s">
        <v>231</v>
      </c>
      <c r="C70" s="76">
        <v>3</v>
      </c>
      <c r="D70" s="75">
        <v>36</v>
      </c>
      <c r="E70" s="76">
        <v>12</v>
      </c>
      <c r="F70" s="76">
        <v>12</v>
      </c>
      <c r="G70" s="76">
        <v>24</v>
      </c>
      <c r="H70" s="76"/>
      <c r="I70" s="75">
        <v>36</v>
      </c>
      <c r="J70" s="32" t="s">
        <v>31</v>
      </c>
      <c r="K70" s="78"/>
      <c r="L70" s="76"/>
      <c r="M70" s="76"/>
      <c r="N70" s="89"/>
      <c r="O70" s="78"/>
      <c r="P70" s="81"/>
      <c r="Q70" s="76"/>
      <c r="R70" s="79"/>
      <c r="S70" s="80">
        <v>3</v>
      </c>
      <c r="T70" s="81">
        <v>36</v>
      </c>
      <c r="U70" s="80"/>
      <c r="V70" s="90"/>
      <c r="W70" s="78"/>
      <c r="X70" s="76"/>
      <c r="Y70" s="76"/>
      <c r="Z70" s="79"/>
    </row>
    <row r="71" spans="1:26" s="84" customFormat="1" ht="12.75">
      <c r="A71" s="47" t="s">
        <v>129</v>
      </c>
      <c r="B71" s="75" t="s">
        <v>128</v>
      </c>
      <c r="C71" s="76">
        <v>2</v>
      </c>
      <c r="D71" s="75">
        <v>36</v>
      </c>
      <c r="E71" s="76">
        <v>12</v>
      </c>
      <c r="F71" s="76">
        <v>12</v>
      </c>
      <c r="G71" s="76">
        <v>24</v>
      </c>
      <c r="H71" s="76"/>
      <c r="I71" s="75">
        <v>36</v>
      </c>
      <c r="J71" s="77" t="s">
        <v>36</v>
      </c>
      <c r="K71" s="78"/>
      <c r="L71" s="76"/>
      <c r="M71" s="76"/>
      <c r="N71" s="89"/>
      <c r="O71" s="78"/>
      <c r="P71" s="81"/>
      <c r="Q71" s="82"/>
      <c r="R71" s="83"/>
      <c r="S71" s="78"/>
      <c r="T71" s="76"/>
      <c r="U71" s="80">
        <v>2</v>
      </c>
      <c r="V71" s="89">
        <v>36</v>
      </c>
      <c r="W71" s="78"/>
      <c r="X71" s="76"/>
      <c r="Y71" s="76"/>
      <c r="Z71" s="79"/>
    </row>
    <row r="72" spans="1:26" ht="12.75">
      <c r="A72" s="47" t="s">
        <v>131</v>
      </c>
      <c r="B72" s="39" t="s">
        <v>130</v>
      </c>
      <c r="C72" s="39">
        <v>4</v>
      </c>
      <c r="D72" s="30">
        <v>54</v>
      </c>
      <c r="E72" s="30">
        <v>18</v>
      </c>
      <c r="F72" s="30">
        <v>18</v>
      </c>
      <c r="G72" s="30">
        <v>36</v>
      </c>
      <c r="H72" s="30"/>
      <c r="I72" s="30">
        <v>54</v>
      </c>
      <c r="J72" s="32" t="s">
        <v>31</v>
      </c>
      <c r="K72" s="16">
        <v>4</v>
      </c>
      <c r="L72" s="20">
        <v>54</v>
      </c>
      <c r="M72" s="20"/>
      <c r="N72" s="19"/>
      <c r="O72" s="38"/>
      <c r="P72" s="46"/>
      <c r="Q72" s="46"/>
      <c r="R72" s="49"/>
      <c r="S72" s="38"/>
      <c r="T72" s="39"/>
      <c r="U72" s="39"/>
      <c r="V72" s="62"/>
      <c r="W72" s="38"/>
      <c r="X72" s="39"/>
      <c r="Y72" s="39"/>
      <c r="Z72" s="40"/>
    </row>
    <row r="73" spans="1:26" ht="14.25">
      <c r="A73" s="47" t="s">
        <v>133</v>
      </c>
      <c r="B73" s="39" t="s">
        <v>132</v>
      </c>
      <c r="C73" s="86">
        <v>3</v>
      </c>
      <c r="D73" s="75">
        <v>36</v>
      </c>
      <c r="E73" s="76">
        <v>12</v>
      </c>
      <c r="F73" s="76">
        <v>12</v>
      </c>
      <c r="G73" s="76">
        <v>24</v>
      </c>
      <c r="H73" s="76"/>
      <c r="I73" s="75">
        <v>36</v>
      </c>
      <c r="J73" s="32" t="s">
        <v>31</v>
      </c>
      <c r="K73" s="48"/>
      <c r="L73" s="39"/>
      <c r="M73" s="39"/>
      <c r="N73" s="40"/>
      <c r="O73" s="41"/>
      <c r="P73" s="46"/>
      <c r="Q73" s="46"/>
      <c r="R73" s="49"/>
      <c r="S73" s="38">
        <v>3</v>
      </c>
      <c r="T73" s="39">
        <v>36</v>
      </c>
      <c r="U73" s="39"/>
      <c r="V73" s="62"/>
      <c r="W73" s="38"/>
      <c r="X73" s="39"/>
      <c r="Y73" s="39"/>
      <c r="Z73" s="40"/>
    </row>
    <row r="74" spans="1:26" ht="14.25">
      <c r="A74" s="47" t="s">
        <v>135</v>
      </c>
      <c r="B74" s="39" t="s">
        <v>134</v>
      </c>
      <c r="C74" s="39">
        <v>4</v>
      </c>
      <c r="D74" s="30">
        <v>54</v>
      </c>
      <c r="E74" s="30">
        <v>18</v>
      </c>
      <c r="F74" s="30">
        <v>18</v>
      </c>
      <c r="G74" s="30">
        <v>36</v>
      </c>
      <c r="H74" s="30"/>
      <c r="I74" s="30">
        <v>54</v>
      </c>
      <c r="J74" s="32" t="s">
        <v>31</v>
      </c>
      <c r="K74" s="48"/>
      <c r="L74" s="39"/>
      <c r="M74" s="39"/>
      <c r="N74" s="40"/>
      <c r="O74" s="41"/>
      <c r="P74" s="46"/>
      <c r="Q74" s="46"/>
      <c r="R74" s="49"/>
      <c r="S74" s="38"/>
      <c r="T74" s="39"/>
      <c r="U74" s="39"/>
      <c r="V74" s="40"/>
      <c r="W74" s="41"/>
      <c r="X74" s="39"/>
      <c r="Y74" s="39">
        <v>4</v>
      </c>
      <c r="Z74" s="40">
        <v>54</v>
      </c>
    </row>
    <row r="75" spans="1:26" ht="12.75">
      <c r="A75" s="47" t="s">
        <v>137</v>
      </c>
      <c r="B75" s="39" t="s">
        <v>136</v>
      </c>
      <c r="C75" s="76">
        <v>2</v>
      </c>
      <c r="D75" s="75">
        <v>36</v>
      </c>
      <c r="E75" s="76">
        <v>12</v>
      </c>
      <c r="F75" s="76">
        <v>12</v>
      </c>
      <c r="G75" s="76">
        <v>24</v>
      </c>
      <c r="H75" s="76"/>
      <c r="I75" s="75">
        <v>36</v>
      </c>
      <c r="J75" s="77" t="s">
        <v>36</v>
      </c>
      <c r="K75" s="38"/>
      <c r="L75" s="39"/>
      <c r="M75" s="39"/>
      <c r="N75" s="40"/>
      <c r="O75" s="41"/>
      <c r="P75" s="46"/>
      <c r="Q75" s="46"/>
      <c r="R75" s="49"/>
      <c r="S75" s="38"/>
      <c r="T75" s="39"/>
      <c r="U75" s="39"/>
      <c r="V75" s="40"/>
      <c r="W75" s="41"/>
      <c r="X75" s="39"/>
      <c r="Y75" s="39">
        <v>2</v>
      </c>
      <c r="Z75" s="40">
        <v>36</v>
      </c>
    </row>
    <row r="76" spans="1:26" ht="22.5">
      <c r="A76" s="38" t="s">
        <v>137</v>
      </c>
      <c r="B76" s="63" t="s">
        <v>138</v>
      </c>
      <c r="C76" s="86">
        <v>3</v>
      </c>
      <c r="D76" s="30">
        <v>54</v>
      </c>
      <c r="E76" s="39">
        <v>18</v>
      </c>
      <c r="F76" s="39">
        <v>18</v>
      </c>
      <c r="G76" s="39">
        <v>36</v>
      </c>
      <c r="H76" s="39"/>
      <c r="I76" s="30">
        <v>54</v>
      </c>
      <c r="J76" s="32" t="s">
        <v>36</v>
      </c>
      <c r="K76" s="48"/>
      <c r="L76" s="39"/>
      <c r="M76" s="39"/>
      <c r="N76" s="40"/>
      <c r="O76" s="41"/>
      <c r="P76" s="46"/>
      <c r="Q76" s="46"/>
      <c r="R76" s="49"/>
      <c r="S76" s="38"/>
      <c r="T76" s="39"/>
      <c r="U76" s="39"/>
      <c r="V76" s="40"/>
      <c r="W76" s="38">
        <v>3</v>
      </c>
      <c r="X76" s="39">
        <v>54</v>
      </c>
      <c r="Y76" s="39"/>
      <c r="Z76" s="40"/>
    </row>
    <row r="77" spans="1:26" ht="12.75">
      <c r="A77" s="38" t="s">
        <v>140</v>
      </c>
      <c r="B77" s="39" t="s">
        <v>141</v>
      </c>
      <c r="C77" s="39">
        <v>3</v>
      </c>
      <c r="D77" s="75">
        <v>36</v>
      </c>
      <c r="E77" s="76">
        <v>12</v>
      </c>
      <c r="F77" s="76">
        <v>12</v>
      </c>
      <c r="G77" s="76">
        <v>24</v>
      </c>
      <c r="H77" s="76"/>
      <c r="I77" s="75">
        <v>36</v>
      </c>
      <c r="J77" s="32" t="s">
        <v>31</v>
      </c>
      <c r="K77" s="38"/>
      <c r="L77" s="39"/>
      <c r="M77" s="39"/>
      <c r="N77" s="40"/>
      <c r="O77" s="41"/>
      <c r="P77" s="46"/>
      <c r="Q77" s="46"/>
      <c r="R77" s="49"/>
      <c r="S77" s="38"/>
      <c r="T77" s="39"/>
      <c r="U77" s="39"/>
      <c r="V77" s="40"/>
      <c r="W77" s="41">
        <v>3</v>
      </c>
      <c r="X77" s="39">
        <v>36</v>
      </c>
      <c r="Y77" s="39"/>
      <c r="Z77" s="40"/>
    </row>
    <row r="78" spans="1:27" s="72" customFormat="1" ht="15">
      <c r="A78" s="92" t="s">
        <v>142</v>
      </c>
      <c r="B78" s="54" t="s">
        <v>70</v>
      </c>
      <c r="C78" s="18">
        <v>26</v>
      </c>
      <c r="D78" s="18">
        <v>432</v>
      </c>
      <c r="E78" s="18">
        <v>144</v>
      </c>
      <c r="F78" s="18">
        <v>144</v>
      </c>
      <c r="G78" s="18">
        <v>288</v>
      </c>
      <c r="H78" s="54"/>
      <c r="I78" s="18">
        <v>324</v>
      </c>
      <c r="J78" s="66" t="s">
        <v>90</v>
      </c>
      <c r="K78" s="65"/>
      <c r="L78" s="67"/>
      <c r="M78" s="67"/>
      <c r="N78" s="68"/>
      <c r="O78" s="41">
        <v>4</v>
      </c>
      <c r="P78" s="93">
        <v>54</v>
      </c>
      <c r="Q78" s="94">
        <v>6</v>
      </c>
      <c r="R78" s="95">
        <v>108</v>
      </c>
      <c r="S78" s="38">
        <v>4</v>
      </c>
      <c r="T78" s="39">
        <v>72</v>
      </c>
      <c r="U78" s="67"/>
      <c r="V78" s="68"/>
      <c r="W78" s="41">
        <v>4</v>
      </c>
      <c r="X78" s="39">
        <v>72</v>
      </c>
      <c r="Y78" s="39">
        <v>8</v>
      </c>
      <c r="Z78" s="40">
        <v>144</v>
      </c>
      <c r="AA78" s="96"/>
    </row>
    <row r="79" spans="1:26" ht="12.75">
      <c r="A79" s="92" t="s">
        <v>143</v>
      </c>
      <c r="B79" s="97" t="s">
        <v>144</v>
      </c>
      <c r="C79" s="97">
        <v>2</v>
      </c>
      <c r="D79" s="98">
        <v>396</v>
      </c>
      <c r="E79" s="99"/>
      <c r="F79" s="99"/>
      <c r="G79" s="99">
        <v>396</v>
      </c>
      <c r="H79" s="99"/>
      <c r="I79" s="97"/>
      <c r="J79" s="100" t="s">
        <v>36</v>
      </c>
      <c r="K79" s="20"/>
      <c r="L79" s="20">
        <v>54</v>
      </c>
      <c r="M79" s="20"/>
      <c r="N79" s="19">
        <v>54</v>
      </c>
      <c r="O79" s="101">
        <v>1</v>
      </c>
      <c r="P79" s="102">
        <v>90</v>
      </c>
      <c r="Q79" s="102"/>
      <c r="R79" s="103">
        <v>54</v>
      </c>
      <c r="S79" s="92"/>
      <c r="T79" s="99">
        <v>54</v>
      </c>
      <c r="U79" s="99">
        <v>1</v>
      </c>
      <c r="V79" s="104">
        <v>90</v>
      </c>
      <c r="W79" s="105"/>
      <c r="X79" s="99"/>
      <c r="Y79" s="99"/>
      <c r="Z79" s="104"/>
    </row>
    <row r="80" spans="1:26" s="84" customFormat="1" ht="12.75">
      <c r="A80" s="92" t="s">
        <v>145</v>
      </c>
      <c r="B80" s="99" t="s">
        <v>146</v>
      </c>
      <c r="C80" s="99">
        <v>12</v>
      </c>
      <c r="D80" s="97"/>
      <c r="E80" s="99"/>
      <c r="F80" s="99"/>
      <c r="G80" s="99"/>
      <c r="H80" s="99"/>
      <c r="I80" s="97"/>
      <c r="J80" s="106"/>
      <c r="K80" s="92"/>
      <c r="L80" s="99"/>
      <c r="M80" s="99"/>
      <c r="N80" s="104"/>
      <c r="O80" s="105"/>
      <c r="P80" s="102"/>
      <c r="Q80" s="102"/>
      <c r="R80" s="107"/>
      <c r="S80" s="92"/>
      <c r="T80" s="99"/>
      <c r="U80" s="99"/>
      <c r="V80" s="104"/>
      <c r="W80" s="105"/>
      <c r="X80" s="99"/>
      <c r="Y80" s="99"/>
      <c r="Z80" s="104"/>
    </row>
    <row r="81" spans="1:26" s="84" customFormat="1" ht="12.75">
      <c r="A81" s="38" t="s">
        <v>147</v>
      </c>
      <c r="B81" s="39" t="s">
        <v>148</v>
      </c>
      <c r="C81" s="39">
        <v>4</v>
      </c>
      <c r="D81" s="30"/>
      <c r="E81" s="39"/>
      <c r="F81" s="39"/>
      <c r="G81" s="39"/>
      <c r="H81" s="39"/>
      <c r="I81" s="30"/>
      <c r="J81" s="32"/>
      <c r="K81" s="38"/>
      <c r="L81" s="39"/>
      <c r="M81" s="39"/>
      <c r="N81" s="40"/>
      <c r="O81" s="41"/>
      <c r="P81" s="46"/>
      <c r="Q81" s="46">
        <v>4</v>
      </c>
      <c r="R81" s="49"/>
      <c r="S81" s="38"/>
      <c r="T81" s="39"/>
      <c r="U81" s="39"/>
      <c r="V81" s="40"/>
      <c r="W81" s="41"/>
      <c r="X81" s="39"/>
      <c r="Y81" s="39"/>
      <c r="Z81" s="40"/>
    </row>
    <row r="82" spans="1:26" ht="12.75">
      <c r="A82" s="38" t="s">
        <v>149</v>
      </c>
      <c r="B82" s="39" t="s">
        <v>150</v>
      </c>
      <c r="C82" s="39">
        <v>4</v>
      </c>
      <c r="D82" s="30"/>
      <c r="E82" s="39"/>
      <c r="F82" s="39"/>
      <c r="G82" s="39"/>
      <c r="H82" s="39"/>
      <c r="I82" s="30"/>
      <c r="J82" s="32"/>
      <c r="K82" s="108"/>
      <c r="L82" s="109"/>
      <c r="M82" s="109"/>
      <c r="N82" s="110"/>
      <c r="O82" s="111"/>
      <c r="P82" s="112"/>
      <c r="Q82" s="112"/>
      <c r="R82" s="113"/>
      <c r="S82" s="108"/>
      <c r="T82" s="109"/>
      <c r="U82" s="109">
        <v>4</v>
      </c>
      <c r="V82" s="110"/>
      <c r="W82" s="111"/>
      <c r="X82" s="109"/>
      <c r="Y82" s="109"/>
      <c r="Z82" s="110"/>
    </row>
    <row r="83" spans="1:26" s="84" customFormat="1" ht="12.75">
      <c r="A83" s="38" t="s">
        <v>151</v>
      </c>
      <c r="B83" s="39" t="s">
        <v>152</v>
      </c>
      <c r="C83" s="39">
        <v>4</v>
      </c>
      <c r="D83" s="30"/>
      <c r="E83" s="39"/>
      <c r="F83" s="39"/>
      <c r="G83" s="39"/>
      <c r="H83" s="39"/>
      <c r="I83" s="30"/>
      <c r="J83" s="32"/>
      <c r="K83" s="108"/>
      <c r="L83" s="109"/>
      <c r="M83" s="109"/>
      <c r="N83" s="110"/>
      <c r="O83" s="111"/>
      <c r="P83" s="112"/>
      <c r="Q83" s="112"/>
      <c r="R83" s="113"/>
      <c r="S83" s="108"/>
      <c r="T83" s="109"/>
      <c r="U83" s="109"/>
      <c r="V83" s="110"/>
      <c r="W83" s="111"/>
      <c r="X83" s="109"/>
      <c r="Y83" s="114">
        <v>4</v>
      </c>
      <c r="Z83" s="110"/>
    </row>
    <row r="84" spans="1:26" s="15" customFormat="1" ht="15.75" thickBot="1">
      <c r="A84" s="115" t="s">
        <v>153</v>
      </c>
      <c r="B84" s="116" t="s">
        <v>154</v>
      </c>
      <c r="C84" s="116">
        <v>12</v>
      </c>
      <c r="D84" s="117"/>
      <c r="E84" s="116"/>
      <c r="F84" s="116"/>
      <c r="G84" s="116"/>
      <c r="H84" s="116"/>
      <c r="I84" s="117"/>
      <c r="J84" s="118"/>
      <c r="K84" s="119"/>
      <c r="L84" s="120"/>
      <c r="M84" s="120"/>
      <c r="N84" s="121"/>
      <c r="O84" s="122"/>
      <c r="P84" s="123"/>
      <c r="Q84" s="123"/>
      <c r="R84" s="124"/>
      <c r="S84" s="119"/>
      <c r="T84" s="120"/>
      <c r="U84" s="120"/>
      <c r="V84" s="121"/>
      <c r="W84" s="122"/>
      <c r="X84" s="120"/>
      <c r="Y84" s="120">
        <v>12</v>
      </c>
      <c r="Z84" s="121"/>
    </row>
    <row r="85" spans="1:26" s="15" customFormat="1" ht="15">
      <c r="A85" s="125" t="s">
        <v>155</v>
      </c>
      <c r="B85" s="126" t="s">
        <v>156</v>
      </c>
      <c r="C85" s="127">
        <f>C7+C31+C43+C79+C80+C84</f>
        <v>240</v>
      </c>
      <c r="D85" s="126"/>
      <c r="E85" s="126"/>
      <c r="F85" s="126"/>
      <c r="G85" s="126"/>
      <c r="H85" s="126"/>
      <c r="I85" s="126"/>
      <c r="J85" s="128"/>
      <c r="K85" s="129">
        <f>SUM(K9:K84)</f>
        <v>30</v>
      </c>
      <c r="L85" s="130"/>
      <c r="M85" s="130">
        <f>SUM(M9:M84)</f>
        <v>30</v>
      </c>
      <c r="N85" s="131"/>
      <c r="O85" s="129">
        <f>SUM(O9:O84)</f>
        <v>30</v>
      </c>
      <c r="P85" s="130"/>
      <c r="Q85" s="130">
        <f>SUM(Q9:Q84)</f>
        <v>30</v>
      </c>
      <c r="R85" s="131"/>
      <c r="S85" s="129">
        <f>SUM(S9:S84)</f>
        <v>30</v>
      </c>
      <c r="T85" s="130"/>
      <c r="U85" s="130">
        <f>SUM(U9:U84)</f>
        <v>30</v>
      </c>
      <c r="V85" s="131"/>
      <c r="W85" s="129">
        <f>SUM(W9:W84)</f>
        <v>30</v>
      </c>
      <c r="X85" s="130"/>
      <c r="Y85" s="130">
        <f>SUM(Y9:Y84)</f>
        <v>30</v>
      </c>
      <c r="Z85" s="131"/>
    </row>
    <row r="86" spans="1:26" ht="12.75">
      <c r="A86" s="65"/>
      <c r="B86" s="67" t="s">
        <v>157</v>
      </c>
      <c r="C86" s="67"/>
      <c r="D86" s="132">
        <f>L86+N86+P86+R86+T86+V86+X86+Z86</f>
        <v>8964</v>
      </c>
      <c r="E86" s="67"/>
      <c r="F86" s="67"/>
      <c r="G86" s="67"/>
      <c r="H86" s="67"/>
      <c r="I86" s="67"/>
      <c r="J86" s="133"/>
      <c r="K86" s="134">
        <f>L86/21</f>
        <v>54</v>
      </c>
      <c r="L86" s="135">
        <f>K85*36+L79</f>
        <v>1134</v>
      </c>
      <c r="M86" s="132">
        <f>N86/21</f>
        <v>54</v>
      </c>
      <c r="N86" s="135">
        <f>M85*36+N79</f>
        <v>1134</v>
      </c>
      <c r="O86" s="134">
        <f>P86/21</f>
        <v>54</v>
      </c>
      <c r="P86" s="135">
        <f>O85*36+P79-36</f>
        <v>1134</v>
      </c>
      <c r="Q86" s="132">
        <f>R86/21</f>
        <v>54</v>
      </c>
      <c r="R86" s="135">
        <f>Q85*36+R79</f>
        <v>1134</v>
      </c>
      <c r="S86" s="134">
        <f>T86/21</f>
        <v>54</v>
      </c>
      <c r="T86" s="135">
        <f>S85*36+T79</f>
        <v>1134</v>
      </c>
      <c r="U86" s="132">
        <v>54</v>
      </c>
      <c r="V86" s="135">
        <f>U85*36+V79-36</f>
        <v>1134</v>
      </c>
      <c r="W86" s="134">
        <v>54</v>
      </c>
      <c r="X86" s="135">
        <f>W85*36+X79</f>
        <v>1080</v>
      </c>
      <c r="Y86" s="132">
        <f>Z86/21</f>
        <v>51.42857142857143</v>
      </c>
      <c r="Z86" s="135">
        <f>Y85*36+Z79</f>
        <v>1080</v>
      </c>
    </row>
    <row r="87" spans="1:26" ht="12.75">
      <c r="A87" s="65"/>
      <c r="B87" s="67" t="s">
        <v>158</v>
      </c>
      <c r="C87" s="67"/>
      <c r="D87" s="132">
        <f>D7+D31+D43</f>
        <v>3212</v>
      </c>
      <c r="E87" s="67"/>
      <c r="F87" s="67"/>
      <c r="G87" s="67"/>
      <c r="H87" s="67"/>
      <c r="I87" s="67"/>
      <c r="J87" s="133"/>
      <c r="K87" s="134">
        <f>L87/18</f>
        <v>26</v>
      </c>
      <c r="L87" s="132">
        <f>SUM(L9:L78)</f>
        <v>468</v>
      </c>
      <c r="M87" s="132">
        <f>N87/18</f>
        <v>26</v>
      </c>
      <c r="N87" s="136">
        <f>SUM(N9:N78)</f>
        <v>468</v>
      </c>
      <c r="O87" s="134">
        <f>P87/18</f>
        <v>25</v>
      </c>
      <c r="P87" s="132">
        <f>SUM(P9:P78)</f>
        <v>450</v>
      </c>
      <c r="Q87" s="132">
        <f>R87/18</f>
        <v>23</v>
      </c>
      <c r="R87" s="136">
        <f>SUM(R9:R78)</f>
        <v>414</v>
      </c>
      <c r="S87" s="134">
        <f>T87/18</f>
        <v>26</v>
      </c>
      <c r="T87" s="132">
        <f>SUM(T9:T78)</f>
        <v>468</v>
      </c>
      <c r="U87" s="132">
        <f>V87/18</f>
        <v>19.444444444444443</v>
      </c>
      <c r="V87" s="136">
        <f>SUM(V9:V78)</f>
        <v>350</v>
      </c>
      <c r="W87" s="134">
        <f>X87/18</f>
        <v>26</v>
      </c>
      <c r="X87" s="132">
        <f>SUM(X9:X78)</f>
        <v>468</v>
      </c>
      <c r="Y87" s="132">
        <f>Z87/10</f>
        <v>23.4</v>
      </c>
      <c r="Z87" s="136">
        <f>SUM(Z9:Z78)</f>
        <v>234</v>
      </c>
    </row>
    <row r="88" spans="1:26" ht="12.75">
      <c r="A88" s="115"/>
      <c r="B88" s="67" t="s">
        <v>159</v>
      </c>
      <c r="C88" s="67"/>
      <c r="D88" s="67">
        <v>27</v>
      </c>
      <c r="E88" s="67"/>
      <c r="F88" s="67"/>
      <c r="G88" s="67"/>
      <c r="H88" s="67"/>
      <c r="I88" s="67"/>
      <c r="J88" s="133">
        <f>COUNTIF(J8:J78,"=ЭКЗ")</f>
        <v>26</v>
      </c>
      <c r="K88" s="65"/>
      <c r="L88" s="67">
        <v>4</v>
      </c>
      <c r="M88" s="67"/>
      <c r="N88" s="68">
        <v>4</v>
      </c>
      <c r="O88" s="71"/>
      <c r="P88" s="67">
        <v>4</v>
      </c>
      <c r="Q88" s="67"/>
      <c r="R88" s="133">
        <v>3</v>
      </c>
      <c r="S88" s="65"/>
      <c r="T88" s="67">
        <v>4</v>
      </c>
      <c r="U88" s="67"/>
      <c r="V88" s="68">
        <v>3</v>
      </c>
      <c r="W88" s="71"/>
      <c r="X88" s="67">
        <v>4</v>
      </c>
      <c r="Y88" s="67"/>
      <c r="Z88" s="68">
        <v>1</v>
      </c>
    </row>
    <row r="89" spans="1:26" s="72" customFormat="1" ht="15">
      <c r="A89" s="65"/>
      <c r="B89" s="67" t="s">
        <v>160</v>
      </c>
      <c r="C89" s="67"/>
      <c r="D89" s="67">
        <v>32</v>
      </c>
      <c r="E89" s="67"/>
      <c r="F89" s="67"/>
      <c r="G89" s="67"/>
      <c r="H89" s="67"/>
      <c r="I89" s="67"/>
      <c r="J89" s="133">
        <f>COUNTIF(J9:J78,"=зач")</f>
        <v>28</v>
      </c>
      <c r="K89" s="65"/>
      <c r="L89" s="67">
        <v>7</v>
      </c>
      <c r="M89" s="67"/>
      <c r="N89" s="68">
        <v>4</v>
      </c>
      <c r="O89" s="71"/>
      <c r="P89" s="67">
        <v>5</v>
      </c>
      <c r="Q89" s="67"/>
      <c r="R89" s="133">
        <v>5</v>
      </c>
      <c r="S89" s="65"/>
      <c r="T89" s="67">
        <v>3</v>
      </c>
      <c r="U89" s="67"/>
      <c r="V89" s="68">
        <v>3</v>
      </c>
      <c r="W89" s="71"/>
      <c r="X89" s="67">
        <v>4</v>
      </c>
      <c r="Y89" s="67"/>
      <c r="Z89" s="68">
        <v>1</v>
      </c>
    </row>
    <row r="90" spans="1:26" s="137" customFormat="1" ht="16.5" customHeight="1" thickBot="1">
      <c r="A90" s="119"/>
      <c r="B90" s="67" t="s">
        <v>161</v>
      </c>
      <c r="C90" s="67"/>
      <c r="D90" s="67">
        <v>9</v>
      </c>
      <c r="E90" s="67"/>
      <c r="F90" s="67"/>
      <c r="G90" s="67"/>
      <c r="H90" s="67"/>
      <c r="I90" s="67"/>
      <c r="J90" s="133">
        <f>COUNTIF(J9:J78,"=ДЗ")</f>
        <v>4</v>
      </c>
      <c r="K90" s="65"/>
      <c r="L90" s="67"/>
      <c r="M90" s="67"/>
      <c r="N90" s="68">
        <v>1</v>
      </c>
      <c r="O90" s="71"/>
      <c r="P90" s="67">
        <v>1</v>
      </c>
      <c r="Q90" s="67"/>
      <c r="R90" s="133">
        <v>1</v>
      </c>
      <c r="S90" s="65"/>
      <c r="T90" s="67">
        <v>2</v>
      </c>
      <c r="U90" s="67"/>
      <c r="V90" s="68">
        <v>1</v>
      </c>
      <c r="W90" s="71"/>
      <c r="X90" s="67">
        <v>1</v>
      </c>
      <c r="Y90" s="67"/>
      <c r="Z90" s="68">
        <v>2</v>
      </c>
    </row>
    <row r="91" spans="1:26" s="137" customFormat="1" ht="18" customHeight="1" thickBot="1">
      <c r="A91" s="119"/>
      <c r="B91" s="120" t="s">
        <v>162</v>
      </c>
      <c r="C91" s="120"/>
      <c r="D91" s="120">
        <v>1</v>
      </c>
      <c r="E91" s="120"/>
      <c r="F91" s="120"/>
      <c r="G91" s="120"/>
      <c r="H91" s="120"/>
      <c r="I91" s="120"/>
      <c r="J91" s="138"/>
      <c r="K91" s="119"/>
      <c r="L91" s="120"/>
      <c r="M91" s="120"/>
      <c r="N91" s="121"/>
      <c r="O91" s="122"/>
      <c r="P91" s="120"/>
      <c r="Q91" s="120"/>
      <c r="R91" s="138"/>
      <c r="S91" s="119"/>
      <c r="T91" s="120"/>
      <c r="U91" s="120"/>
      <c r="V91" s="121">
        <v>1</v>
      </c>
      <c r="W91" s="122"/>
      <c r="X91" s="120"/>
      <c r="Y91" s="120"/>
      <c r="Z91" s="121"/>
    </row>
    <row r="92" spans="1:26" s="137" customFormat="1" ht="18" customHeight="1">
      <c r="A92" s="139"/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</row>
    <row r="93" spans="1:27" s="142" customFormat="1" ht="12.75">
      <c r="A93" s="140" t="s">
        <v>163</v>
      </c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1"/>
    </row>
    <row r="94" spans="1:27" s="142" customFormat="1" ht="12.75">
      <c r="A94" s="140" t="s">
        <v>164</v>
      </c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1"/>
    </row>
    <row r="95" spans="1:27" s="142" customFormat="1" ht="12.75">
      <c r="A95" s="140" t="s">
        <v>165</v>
      </c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1"/>
    </row>
    <row r="96" spans="1:27" s="142" customFormat="1" ht="12.75">
      <c r="A96" s="140" t="s">
        <v>166</v>
      </c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1"/>
    </row>
    <row r="97" spans="1:27" s="142" customFormat="1" ht="12.75">
      <c r="A97" s="140" t="s">
        <v>167</v>
      </c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1"/>
    </row>
    <row r="98" spans="1:27" s="142" customFormat="1" ht="12.75">
      <c r="A98" s="161" t="s">
        <v>168</v>
      </c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1"/>
    </row>
    <row r="99" spans="1:27" s="142" customFormat="1" ht="12.75">
      <c r="A99" s="140"/>
      <c r="B99" s="140"/>
      <c r="C99" s="140"/>
      <c r="D99" s="143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1"/>
    </row>
    <row r="100" spans="1:27" s="142" customFormat="1" ht="12.75">
      <c r="A100" s="161" t="s">
        <v>169</v>
      </c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40"/>
      <c r="M100" s="140"/>
      <c r="N100" s="140"/>
      <c r="O100" s="161" t="s">
        <v>170</v>
      </c>
      <c r="P100" s="161"/>
      <c r="Q100" s="161"/>
      <c r="R100" s="161"/>
      <c r="S100" s="140"/>
      <c r="T100" s="140"/>
      <c r="U100" s="161"/>
      <c r="V100" s="161"/>
      <c r="W100" s="161"/>
      <c r="X100" s="161"/>
      <c r="Y100" s="140"/>
      <c r="Z100" s="140"/>
      <c r="AA100" s="141"/>
    </row>
    <row r="101" spans="1:27" s="142" customFormat="1" ht="12.75">
      <c r="A101" s="144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5"/>
      <c r="M101" s="145"/>
      <c r="N101" s="145"/>
      <c r="O101" s="146"/>
      <c r="P101" s="146"/>
      <c r="Q101" s="146"/>
      <c r="R101" s="146"/>
      <c r="S101" s="145"/>
      <c r="T101" s="145"/>
      <c r="U101" s="145"/>
      <c r="V101" s="145"/>
      <c r="W101" s="145"/>
      <c r="X101" s="145"/>
      <c r="Y101" s="145"/>
      <c r="Z101" s="145"/>
      <c r="AA101" s="141"/>
    </row>
    <row r="102" spans="1:27" s="142" customFormat="1" ht="12.75">
      <c r="A102" s="162" t="s">
        <v>171</v>
      </c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45"/>
      <c r="M102" s="145"/>
      <c r="N102" s="145"/>
      <c r="O102" s="163" t="s">
        <v>172</v>
      </c>
      <c r="P102" s="163"/>
      <c r="Q102" s="163"/>
      <c r="R102" s="163"/>
      <c r="S102" s="163"/>
      <c r="T102" s="147"/>
      <c r="U102" s="164"/>
      <c r="V102" s="164"/>
      <c r="W102" s="164"/>
      <c r="X102" s="145"/>
      <c r="Y102" s="145"/>
      <c r="Z102" s="145"/>
      <c r="AA102" s="141"/>
    </row>
    <row r="103" spans="1:27" s="142" customFormat="1" ht="12.75">
      <c r="A103" s="144"/>
      <c r="B103" s="144"/>
      <c r="C103" s="144"/>
      <c r="D103" s="147"/>
      <c r="E103" s="147"/>
      <c r="F103" s="147"/>
      <c r="G103" s="147"/>
      <c r="H103" s="147"/>
      <c r="I103" s="147"/>
      <c r="J103" s="147"/>
      <c r="K103" s="147"/>
      <c r="L103" s="145"/>
      <c r="M103" s="145"/>
      <c r="N103" s="145"/>
      <c r="O103" s="147"/>
      <c r="P103" s="147"/>
      <c r="Q103" s="147"/>
      <c r="R103" s="147"/>
      <c r="S103" s="147"/>
      <c r="T103" s="147"/>
      <c r="U103" s="145"/>
      <c r="V103" s="145"/>
      <c r="W103" s="145"/>
      <c r="X103" s="145"/>
      <c r="Y103" s="145"/>
      <c r="Z103" s="145"/>
      <c r="AA103" s="141"/>
    </row>
    <row r="104" spans="1:27" s="142" customFormat="1" ht="12.75">
      <c r="A104" s="140"/>
      <c r="B104" s="162" t="s">
        <v>173</v>
      </c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40"/>
      <c r="N104" s="140"/>
      <c r="O104" s="161" t="s">
        <v>174</v>
      </c>
      <c r="P104" s="161"/>
      <c r="Q104" s="161"/>
      <c r="R104" s="161"/>
      <c r="S104" s="140"/>
      <c r="T104" s="140"/>
      <c r="U104" s="140"/>
      <c r="V104" s="140"/>
      <c r="W104" s="140"/>
      <c r="X104" s="140"/>
      <c r="Y104" s="140"/>
      <c r="Z104" s="140"/>
      <c r="AA104" s="141"/>
    </row>
    <row r="105" spans="1:27" s="142" customFormat="1" ht="6.75" customHeight="1">
      <c r="A105" s="14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1"/>
    </row>
    <row r="106" spans="1:27" s="142" customFormat="1" ht="12.75">
      <c r="A106" s="14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1"/>
    </row>
    <row r="107" spans="1:26" ht="15.75">
      <c r="A107" s="160" t="s">
        <v>175</v>
      </c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</row>
    <row r="108" spans="1:2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>
      <c r="A109" s="3"/>
      <c r="B109" s="3"/>
      <c r="C109" s="3"/>
      <c r="D109" s="3"/>
      <c r="E109" s="3" t="s">
        <v>176</v>
      </c>
      <c r="F109" s="148"/>
      <c r="G109" s="148"/>
      <c r="H109" s="148"/>
      <c r="I109" s="148"/>
      <c r="J109" s="148"/>
      <c r="K109" s="148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thickBo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s="15" customFormat="1" ht="21.75" thickBot="1">
      <c r="A111" s="5" t="s">
        <v>26</v>
      </c>
      <c r="B111" s="6" t="s">
        <v>27</v>
      </c>
      <c r="C111" s="149"/>
      <c r="D111" s="150"/>
      <c r="E111" s="150"/>
      <c r="F111" s="150"/>
      <c r="G111" s="150"/>
      <c r="H111" s="150"/>
      <c r="I111" s="150"/>
      <c r="J111" s="151"/>
      <c r="K111" s="152"/>
      <c r="L111" s="150"/>
      <c r="M111" s="150"/>
      <c r="N111" s="151"/>
      <c r="O111" s="152"/>
      <c r="P111" s="150"/>
      <c r="Q111" s="150"/>
      <c r="R111" s="151"/>
      <c r="S111" s="152"/>
      <c r="T111" s="150"/>
      <c r="U111" s="150"/>
      <c r="V111" s="151"/>
      <c r="W111" s="152"/>
      <c r="X111" s="150"/>
      <c r="Y111" s="150"/>
      <c r="Z111" s="151"/>
    </row>
    <row r="112" spans="1:28" ht="12.75">
      <c r="A112" s="56" t="s">
        <v>177</v>
      </c>
      <c r="B112" s="54" t="s">
        <v>70</v>
      </c>
      <c r="C112" s="18">
        <f aca="true" t="shared" si="5" ref="C112:I112">SUM(C113:C113)</f>
        <v>2</v>
      </c>
      <c r="D112" s="18">
        <f t="shared" si="5"/>
        <v>36</v>
      </c>
      <c r="E112" s="18">
        <f t="shared" si="5"/>
        <v>12</v>
      </c>
      <c r="F112" s="18">
        <f t="shared" si="5"/>
        <v>24</v>
      </c>
      <c r="G112" s="18">
        <f t="shared" si="5"/>
        <v>12</v>
      </c>
      <c r="H112" s="18">
        <f t="shared" si="5"/>
        <v>0</v>
      </c>
      <c r="I112" s="18">
        <f t="shared" si="5"/>
        <v>36</v>
      </c>
      <c r="J112" s="45"/>
      <c r="K112" s="29"/>
      <c r="L112" s="30"/>
      <c r="M112" s="30"/>
      <c r="N112" s="33"/>
      <c r="O112" s="34"/>
      <c r="P112" s="36"/>
      <c r="Q112" s="36"/>
      <c r="R112" s="44"/>
      <c r="S112" s="38"/>
      <c r="T112" s="39"/>
      <c r="U112" s="39"/>
      <c r="V112" s="40"/>
      <c r="W112" s="41"/>
      <c r="X112" s="39"/>
      <c r="Y112" s="39"/>
      <c r="Z112" s="40"/>
      <c r="AB112" s="3"/>
    </row>
    <row r="113" spans="1:26" ht="12.75">
      <c r="A113" s="55" t="s">
        <v>178</v>
      </c>
      <c r="B113" s="30" t="s">
        <v>179</v>
      </c>
      <c r="C113" s="30">
        <v>2</v>
      </c>
      <c r="D113" s="30">
        <v>36</v>
      </c>
      <c r="E113" s="30">
        <v>12</v>
      </c>
      <c r="F113" s="30">
        <v>24</v>
      </c>
      <c r="G113" s="30">
        <v>12</v>
      </c>
      <c r="H113" s="30"/>
      <c r="I113" s="30">
        <v>36</v>
      </c>
      <c r="J113" s="45" t="s">
        <v>36</v>
      </c>
      <c r="K113" s="29"/>
      <c r="L113" s="30"/>
      <c r="M113" s="30"/>
      <c r="N113" s="33"/>
      <c r="O113" s="34">
        <v>2</v>
      </c>
      <c r="P113" s="35">
        <v>36</v>
      </c>
      <c r="Q113" s="36"/>
      <c r="R113" s="44"/>
      <c r="S113" s="38"/>
      <c r="T113" s="39"/>
      <c r="U113" s="39"/>
      <c r="V113" s="40"/>
      <c r="W113" s="41"/>
      <c r="X113" s="39"/>
      <c r="Y113" s="39"/>
      <c r="Z113" s="40"/>
    </row>
    <row r="114" spans="1:26" ht="13.5" thickBot="1">
      <c r="A114" s="55" t="s">
        <v>180</v>
      </c>
      <c r="B114" s="30" t="s">
        <v>181</v>
      </c>
      <c r="C114" s="20"/>
      <c r="D114" s="20"/>
      <c r="E114" s="20"/>
      <c r="F114" s="20"/>
      <c r="G114" s="20"/>
      <c r="H114" s="30"/>
      <c r="I114" s="20"/>
      <c r="J114" s="45"/>
      <c r="K114" s="29"/>
      <c r="L114" s="30"/>
      <c r="M114" s="30"/>
      <c r="N114" s="33"/>
      <c r="O114" s="34"/>
      <c r="P114" s="35"/>
      <c r="Q114" s="36"/>
      <c r="R114" s="44"/>
      <c r="S114" s="38"/>
      <c r="T114" s="39"/>
      <c r="U114" s="39"/>
      <c r="V114" s="40"/>
      <c r="W114" s="41"/>
      <c r="X114" s="39"/>
      <c r="Y114" s="39"/>
      <c r="Z114" s="40"/>
    </row>
    <row r="115" spans="1:26" s="15" customFormat="1" ht="25.5" customHeight="1" thickBot="1">
      <c r="A115" s="5" t="s">
        <v>71</v>
      </c>
      <c r="B115" s="6" t="s">
        <v>72</v>
      </c>
      <c r="C115" s="149"/>
      <c r="D115" s="150"/>
      <c r="E115" s="150"/>
      <c r="F115" s="150"/>
      <c r="G115" s="150"/>
      <c r="H115" s="150"/>
      <c r="I115" s="150"/>
      <c r="J115" s="151"/>
      <c r="K115" s="152"/>
      <c r="L115" s="150"/>
      <c r="M115" s="150"/>
      <c r="N115" s="151"/>
      <c r="O115" s="152"/>
      <c r="P115" s="150"/>
      <c r="Q115" s="150"/>
      <c r="R115" s="151"/>
      <c r="S115" s="152"/>
      <c r="T115" s="150"/>
      <c r="U115" s="150"/>
      <c r="V115" s="151"/>
      <c r="W115" s="152"/>
      <c r="X115" s="150"/>
      <c r="Y115" s="150"/>
      <c r="Z115" s="151"/>
    </row>
    <row r="116" spans="1:26" s="72" customFormat="1" ht="15">
      <c r="A116" s="65" t="s">
        <v>182</v>
      </c>
      <c r="B116" s="54" t="s">
        <v>70</v>
      </c>
      <c r="C116" s="18">
        <f>SUM(C117:C117)</f>
        <v>3</v>
      </c>
      <c r="D116" s="18">
        <f>SUM(D117:D117)</f>
        <v>54</v>
      </c>
      <c r="E116" s="18">
        <f>SUM(E117:E117)</f>
        <v>18</v>
      </c>
      <c r="F116" s="18">
        <f>SUM(F117:F117)</f>
        <v>36</v>
      </c>
      <c r="G116" s="18">
        <f>SUM(G117:G117)</f>
        <v>18</v>
      </c>
      <c r="H116" s="54"/>
      <c r="I116" s="18">
        <f>SUM(I117:I117)</f>
        <v>54</v>
      </c>
      <c r="J116" s="66"/>
      <c r="K116" s="65"/>
      <c r="L116" s="67"/>
      <c r="M116" s="67"/>
      <c r="N116" s="68"/>
      <c r="O116" s="71"/>
      <c r="P116" s="69"/>
      <c r="Q116" s="69"/>
      <c r="R116" s="70"/>
      <c r="S116" s="65"/>
      <c r="T116" s="67"/>
      <c r="U116" s="67"/>
      <c r="V116" s="68"/>
      <c r="W116" s="71"/>
      <c r="X116" s="67"/>
      <c r="Y116" s="67"/>
      <c r="Z116" s="68"/>
    </row>
    <row r="117" spans="1:26" ht="22.5">
      <c r="A117" s="153" t="s">
        <v>183</v>
      </c>
      <c r="B117" s="30" t="s">
        <v>184</v>
      </c>
      <c r="C117" s="39">
        <v>3</v>
      </c>
      <c r="D117" s="42">
        <v>54</v>
      </c>
      <c r="E117" s="30">
        <v>18</v>
      </c>
      <c r="F117" s="30">
        <v>36</v>
      </c>
      <c r="G117" s="30">
        <v>18</v>
      </c>
      <c r="H117" s="30"/>
      <c r="I117" s="30">
        <v>54</v>
      </c>
      <c r="J117" s="32" t="s">
        <v>43</v>
      </c>
      <c r="K117" s="38"/>
      <c r="L117" s="39"/>
      <c r="M117" s="39"/>
      <c r="N117" s="40"/>
      <c r="O117" s="41"/>
      <c r="P117" s="36"/>
      <c r="Q117" s="36"/>
      <c r="R117" s="44"/>
      <c r="S117" s="38"/>
      <c r="T117" s="39"/>
      <c r="U117" s="39">
        <v>3</v>
      </c>
      <c r="V117" s="40">
        <v>54</v>
      </c>
      <c r="W117" s="41"/>
      <c r="X117" s="39"/>
      <c r="Y117" s="39"/>
      <c r="Z117" s="40"/>
    </row>
    <row r="118" spans="1:26" ht="24.75" customHeight="1">
      <c r="A118" s="153" t="s">
        <v>185</v>
      </c>
      <c r="B118" s="30" t="s">
        <v>186</v>
      </c>
      <c r="C118" s="26"/>
      <c r="D118" s="154"/>
      <c r="E118" s="20"/>
      <c r="F118" s="20"/>
      <c r="G118" s="20"/>
      <c r="H118" s="30"/>
      <c r="I118" s="20"/>
      <c r="J118" s="32"/>
      <c r="K118" s="38"/>
      <c r="L118" s="39"/>
      <c r="M118" s="39"/>
      <c r="N118" s="40"/>
      <c r="O118" s="41"/>
      <c r="P118" s="36"/>
      <c r="Q118" s="36"/>
      <c r="R118" s="44"/>
      <c r="S118" s="38"/>
      <c r="T118" s="39"/>
      <c r="U118" s="39"/>
      <c r="V118" s="40"/>
      <c r="W118" s="41"/>
      <c r="X118" s="39"/>
      <c r="Y118" s="39"/>
      <c r="Z118" s="40"/>
    </row>
    <row r="119" spans="1:26" ht="12.75">
      <c r="A119" s="55" t="s">
        <v>187</v>
      </c>
      <c r="B119" s="39" t="s">
        <v>188</v>
      </c>
      <c r="C119" s="30">
        <v>2</v>
      </c>
      <c r="D119" s="30">
        <v>36</v>
      </c>
      <c r="E119" s="30">
        <v>12</v>
      </c>
      <c r="F119" s="30">
        <v>24</v>
      </c>
      <c r="G119" s="30">
        <v>12</v>
      </c>
      <c r="H119" s="30"/>
      <c r="I119" s="30">
        <v>36</v>
      </c>
      <c r="J119" s="45" t="s">
        <v>36</v>
      </c>
      <c r="K119" s="29"/>
      <c r="L119" s="30"/>
      <c r="M119" s="30"/>
      <c r="N119" s="33"/>
      <c r="O119" s="34">
        <v>2</v>
      </c>
      <c r="P119" s="36">
        <v>36</v>
      </c>
      <c r="Q119" s="35"/>
      <c r="R119" s="37"/>
      <c r="S119" s="38"/>
      <c r="T119" s="39"/>
      <c r="U119" s="39"/>
      <c r="V119" s="40"/>
      <c r="W119" s="41"/>
      <c r="X119" s="39"/>
      <c r="Y119" s="39"/>
      <c r="Z119" s="40"/>
    </row>
    <row r="120" spans="1:26" ht="13.5" thickBot="1">
      <c r="A120" s="55" t="s">
        <v>189</v>
      </c>
      <c r="B120" s="39" t="s">
        <v>190</v>
      </c>
      <c r="C120" s="30"/>
      <c r="D120" s="30"/>
      <c r="E120" s="30"/>
      <c r="F120" s="30"/>
      <c r="G120" s="30"/>
      <c r="H120" s="30"/>
      <c r="I120" s="30"/>
      <c r="J120" s="45"/>
      <c r="K120" s="29"/>
      <c r="L120" s="30"/>
      <c r="M120" s="30"/>
      <c r="N120" s="33"/>
      <c r="O120" s="34"/>
      <c r="P120" s="36"/>
      <c r="Q120" s="35"/>
      <c r="R120" s="37"/>
      <c r="S120" s="38"/>
      <c r="T120" s="39"/>
      <c r="U120" s="39"/>
      <c r="V120" s="40"/>
      <c r="W120" s="41"/>
      <c r="X120" s="39"/>
      <c r="Y120" s="39"/>
      <c r="Z120" s="40"/>
    </row>
    <row r="121" spans="1:26" s="15" customFormat="1" ht="15.75" thickBot="1">
      <c r="A121" s="5" t="s">
        <v>91</v>
      </c>
      <c r="B121" s="6" t="s">
        <v>92</v>
      </c>
      <c r="C121" s="149"/>
      <c r="D121" s="150"/>
      <c r="E121" s="150"/>
      <c r="F121" s="150"/>
      <c r="G121" s="150"/>
      <c r="H121" s="150"/>
      <c r="I121" s="150"/>
      <c r="J121" s="151"/>
      <c r="K121" s="152"/>
      <c r="L121" s="150"/>
      <c r="M121" s="150"/>
      <c r="N121" s="151"/>
      <c r="O121" s="152"/>
      <c r="P121" s="150"/>
      <c r="Q121" s="150"/>
      <c r="R121" s="151"/>
      <c r="S121" s="152"/>
      <c r="T121" s="150"/>
      <c r="U121" s="150"/>
      <c r="V121" s="151"/>
      <c r="W121" s="152"/>
      <c r="X121" s="150"/>
      <c r="Y121" s="150"/>
      <c r="Z121" s="151"/>
    </row>
    <row r="122" spans="1:26" s="72" customFormat="1" ht="15.75" thickBot="1">
      <c r="A122" s="5" t="s">
        <v>191</v>
      </c>
      <c r="B122" s="54" t="s">
        <v>70</v>
      </c>
      <c r="C122" s="18">
        <f>SUM(C123:C135)</f>
        <v>26</v>
      </c>
      <c r="D122" s="18">
        <f>SUM(D123:D135)</f>
        <v>432</v>
      </c>
      <c r="E122" s="18">
        <f>SUM(E123:E135)</f>
        <v>144</v>
      </c>
      <c r="F122" s="18">
        <f>SUM(F123:F135)</f>
        <v>144</v>
      </c>
      <c r="G122" s="18">
        <f>SUM(G123:G135)</f>
        <v>288</v>
      </c>
      <c r="H122" s="54"/>
      <c r="I122" s="18">
        <f>SUM(I123:I131)</f>
        <v>324</v>
      </c>
      <c r="J122" s="66"/>
      <c r="K122" s="65"/>
      <c r="L122" s="67"/>
      <c r="M122" s="67"/>
      <c r="N122" s="68"/>
      <c r="O122" s="71"/>
      <c r="P122" s="69"/>
      <c r="Q122" s="69"/>
      <c r="R122" s="70"/>
      <c r="S122" s="65"/>
      <c r="T122" s="67"/>
      <c r="U122" s="67"/>
      <c r="V122" s="68"/>
      <c r="W122" s="71"/>
      <c r="X122" s="67"/>
      <c r="Y122" s="67"/>
      <c r="Z122" s="68"/>
    </row>
    <row r="123" spans="1:26" ht="14.25" customHeight="1">
      <c r="A123" s="55" t="s">
        <v>192</v>
      </c>
      <c r="B123" s="30" t="s">
        <v>193</v>
      </c>
      <c r="C123" s="30">
        <v>3</v>
      </c>
      <c r="D123" s="30">
        <v>54</v>
      </c>
      <c r="E123" s="30">
        <v>18</v>
      </c>
      <c r="F123" s="30">
        <v>18</v>
      </c>
      <c r="G123" s="30">
        <v>36</v>
      </c>
      <c r="H123" s="30"/>
      <c r="I123" s="30">
        <v>54</v>
      </c>
      <c r="J123" s="45" t="s">
        <v>36</v>
      </c>
      <c r="K123" s="29"/>
      <c r="L123" s="30"/>
      <c r="M123" s="30"/>
      <c r="N123" s="33"/>
      <c r="O123" s="34"/>
      <c r="P123" s="36"/>
      <c r="Q123" s="35">
        <v>3</v>
      </c>
      <c r="R123" s="37">
        <v>54</v>
      </c>
      <c r="S123" s="38"/>
      <c r="T123" s="39"/>
      <c r="U123" s="39"/>
      <c r="V123" s="40"/>
      <c r="W123" s="41"/>
      <c r="X123" s="39"/>
      <c r="Y123" s="39"/>
      <c r="Z123" s="40"/>
    </row>
    <row r="124" spans="1:26" ht="14.25" customHeight="1">
      <c r="A124" s="55" t="s">
        <v>194</v>
      </c>
      <c r="B124" s="30" t="s">
        <v>195</v>
      </c>
      <c r="C124" s="30"/>
      <c r="D124" s="30"/>
      <c r="E124" s="30"/>
      <c r="F124" s="30"/>
      <c r="G124" s="30"/>
      <c r="H124" s="30"/>
      <c r="I124" s="30"/>
      <c r="J124" s="45"/>
      <c r="K124" s="29"/>
      <c r="L124" s="30"/>
      <c r="M124" s="30"/>
      <c r="N124" s="33"/>
      <c r="O124" s="34"/>
      <c r="P124" s="36"/>
      <c r="Q124" s="35"/>
      <c r="R124" s="37"/>
      <c r="S124" s="38"/>
      <c r="T124" s="39"/>
      <c r="U124" s="39"/>
      <c r="V124" s="40"/>
      <c r="W124" s="41"/>
      <c r="X124" s="39"/>
      <c r="Y124" s="39"/>
      <c r="Z124" s="40"/>
    </row>
    <row r="125" spans="1:26" s="84" customFormat="1" ht="12.75">
      <c r="A125" s="55" t="s">
        <v>187</v>
      </c>
      <c r="B125" s="75" t="s">
        <v>196</v>
      </c>
      <c r="C125" s="76">
        <v>4</v>
      </c>
      <c r="D125" s="30">
        <v>72</v>
      </c>
      <c r="E125" s="39">
        <v>24</v>
      </c>
      <c r="F125" s="39">
        <v>24</v>
      </c>
      <c r="G125" s="39">
        <v>48</v>
      </c>
      <c r="H125" s="39"/>
      <c r="I125" s="30">
        <v>72</v>
      </c>
      <c r="J125" s="32" t="s">
        <v>43</v>
      </c>
      <c r="K125" s="78"/>
      <c r="L125" s="76"/>
      <c r="M125" s="76"/>
      <c r="N125" s="79"/>
      <c r="O125" s="80"/>
      <c r="P125" s="81"/>
      <c r="Q125" s="82"/>
      <c r="R125" s="83"/>
      <c r="S125" s="78"/>
      <c r="T125" s="76"/>
      <c r="U125" s="76"/>
      <c r="V125" s="79"/>
      <c r="W125" s="80">
        <v>4</v>
      </c>
      <c r="X125" s="76">
        <v>72</v>
      </c>
      <c r="Y125" s="76"/>
      <c r="Z125" s="79"/>
    </row>
    <row r="126" spans="1:26" s="84" customFormat="1" ht="22.5">
      <c r="A126" s="55" t="s">
        <v>189</v>
      </c>
      <c r="B126" s="75" t="s">
        <v>197</v>
      </c>
      <c r="C126" s="76"/>
      <c r="D126" s="30"/>
      <c r="E126" s="39"/>
      <c r="F126" s="39"/>
      <c r="G126" s="39"/>
      <c r="H126" s="39"/>
      <c r="I126" s="30"/>
      <c r="J126" s="32"/>
      <c r="K126" s="78"/>
      <c r="L126" s="76"/>
      <c r="M126" s="76"/>
      <c r="N126" s="79"/>
      <c r="O126" s="80"/>
      <c r="P126" s="81"/>
      <c r="Q126" s="82"/>
      <c r="R126" s="83"/>
      <c r="S126" s="78"/>
      <c r="T126" s="76"/>
      <c r="U126" s="76"/>
      <c r="V126" s="79"/>
      <c r="W126" s="80"/>
      <c r="X126" s="76"/>
      <c r="Y126" s="76"/>
      <c r="Z126" s="79"/>
    </row>
    <row r="127" spans="1:26" s="84" customFormat="1" ht="14.25">
      <c r="A127" s="55" t="s">
        <v>198</v>
      </c>
      <c r="B127" s="75" t="s">
        <v>199</v>
      </c>
      <c r="C127" s="76">
        <v>3</v>
      </c>
      <c r="D127" s="75">
        <v>54</v>
      </c>
      <c r="E127" s="76">
        <v>18</v>
      </c>
      <c r="F127" s="76">
        <v>18</v>
      </c>
      <c r="G127" s="76">
        <v>36</v>
      </c>
      <c r="H127" s="76"/>
      <c r="I127" s="75">
        <v>54</v>
      </c>
      <c r="J127" s="77" t="s">
        <v>36</v>
      </c>
      <c r="K127" s="155"/>
      <c r="L127" s="76"/>
      <c r="M127" s="76"/>
      <c r="N127" s="79"/>
      <c r="O127" s="80"/>
      <c r="P127" s="81"/>
      <c r="Q127" s="82">
        <v>3</v>
      </c>
      <c r="R127" s="83">
        <v>54</v>
      </c>
      <c r="S127" s="78"/>
      <c r="T127" s="76"/>
      <c r="U127" s="76"/>
      <c r="V127" s="79"/>
      <c r="W127" s="80"/>
      <c r="X127" s="76"/>
      <c r="Y127" s="76"/>
      <c r="Z127" s="79"/>
    </row>
    <row r="128" spans="1:26" s="84" customFormat="1" ht="14.25">
      <c r="A128" s="55" t="s">
        <v>200</v>
      </c>
      <c r="B128" s="75" t="s">
        <v>201</v>
      </c>
      <c r="C128" s="76"/>
      <c r="D128" s="75"/>
      <c r="E128" s="76"/>
      <c r="F128" s="76"/>
      <c r="G128" s="76"/>
      <c r="H128" s="76"/>
      <c r="I128" s="75"/>
      <c r="J128" s="77"/>
      <c r="K128" s="155"/>
      <c r="L128" s="76"/>
      <c r="M128" s="76"/>
      <c r="N128" s="79"/>
      <c r="O128" s="80"/>
      <c r="P128" s="81"/>
      <c r="Q128" s="82"/>
      <c r="R128" s="83"/>
      <c r="S128" s="78"/>
      <c r="T128" s="76"/>
      <c r="U128" s="76"/>
      <c r="V128" s="79"/>
      <c r="W128" s="80"/>
      <c r="X128" s="76"/>
      <c r="Y128" s="76"/>
      <c r="Z128" s="79"/>
    </row>
    <row r="129" spans="1:26" ht="12.75">
      <c r="A129" s="55" t="s">
        <v>202</v>
      </c>
      <c r="B129" s="30" t="s">
        <v>203</v>
      </c>
      <c r="C129" s="39">
        <v>4</v>
      </c>
      <c r="D129" s="30">
        <v>72</v>
      </c>
      <c r="E129" s="39">
        <v>24</v>
      </c>
      <c r="F129" s="39">
        <v>24</v>
      </c>
      <c r="G129" s="39">
        <v>48</v>
      </c>
      <c r="H129" s="39"/>
      <c r="I129" s="30">
        <v>72</v>
      </c>
      <c r="J129" s="32" t="s">
        <v>43</v>
      </c>
      <c r="K129" s="38"/>
      <c r="L129" s="39"/>
      <c r="M129" s="39"/>
      <c r="N129" s="40"/>
      <c r="O129" s="41"/>
      <c r="P129" s="36"/>
      <c r="Q129" s="36"/>
      <c r="R129" s="44"/>
      <c r="S129" s="38"/>
      <c r="T129" s="39"/>
      <c r="U129" s="39"/>
      <c r="V129" s="40"/>
      <c r="W129" s="41"/>
      <c r="X129" s="39"/>
      <c r="Y129" s="39">
        <v>4</v>
      </c>
      <c r="Z129" s="40">
        <v>72</v>
      </c>
    </row>
    <row r="130" spans="1:26" ht="12.75">
      <c r="A130" s="55" t="s">
        <v>204</v>
      </c>
      <c r="B130" s="30" t="s">
        <v>205</v>
      </c>
      <c r="C130" s="39"/>
      <c r="D130" s="30"/>
      <c r="E130" s="39"/>
      <c r="F130" s="39"/>
      <c r="G130" s="39"/>
      <c r="H130" s="39"/>
      <c r="I130" s="30"/>
      <c r="J130" s="32"/>
      <c r="K130" s="38"/>
      <c r="L130" s="39"/>
      <c r="M130" s="39"/>
      <c r="N130" s="40"/>
      <c r="O130" s="41"/>
      <c r="P130" s="36"/>
      <c r="Q130" s="36"/>
      <c r="R130" s="44"/>
      <c r="S130" s="38"/>
      <c r="T130" s="39"/>
      <c r="U130" s="39"/>
      <c r="V130" s="40"/>
      <c r="W130" s="41"/>
      <c r="X130" s="39"/>
      <c r="Y130" s="39"/>
      <c r="Z130" s="40"/>
    </row>
    <row r="131" spans="1:26" s="84" customFormat="1" ht="12.75">
      <c r="A131" s="55" t="s">
        <v>206</v>
      </c>
      <c r="B131" s="75" t="s">
        <v>207</v>
      </c>
      <c r="C131" s="39">
        <v>4</v>
      </c>
      <c r="D131" s="30">
        <v>72</v>
      </c>
      <c r="E131" s="39">
        <v>24</v>
      </c>
      <c r="F131" s="39">
        <v>24</v>
      </c>
      <c r="G131" s="39">
        <v>48</v>
      </c>
      <c r="H131" s="39"/>
      <c r="I131" s="30">
        <v>72</v>
      </c>
      <c r="J131" s="32" t="s">
        <v>43</v>
      </c>
      <c r="K131" s="78"/>
      <c r="L131" s="76"/>
      <c r="M131" s="76"/>
      <c r="N131" s="79"/>
      <c r="O131" s="80"/>
      <c r="P131" s="81"/>
      <c r="Q131" s="82"/>
      <c r="R131" s="83"/>
      <c r="S131" s="78"/>
      <c r="T131" s="76"/>
      <c r="U131" s="76"/>
      <c r="V131" s="79"/>
      <c r="W131" s="80"/>
      <c r="X131" s="76"/>
      <c r="Y131" s="76">
        <v>4</v>
      </c>
      <c r="Z131" s="79">
        <v>72</v>
      </c>
    </row>
    <row r="132" spans="1:26" s="84" customFormat="1" ht="12.75">
      <c r="A132" s="55" t="s">
        <v>208</v>
      </c>
      <c r="B132" s="75" t="s">
        <v>209</v>
      </c>
      <c r="C132" s="76"/>
      <c r="D132" s="30"/>
      <c r="E132" s="30"/>
      <c r="F132" s="30"/>
      <c r="G132" s="30"/>
      <c r="H132" s="30"/>
      <c r="I132" s="75"/>
      <c r="J132" s="77"/>
      <c r="K132" s="78"/>
      <c r="L132" s="76"/>
      <c r="M132" s="76"/>
      <c r="N132" s="79"/>
      <c r="O132" s="80"/>
      <c r="P132" s="81"/>
      <c r="Q132" s="82"/>
      <c r="R132" s="83"/>
      <c r="S132" s="78"/>
      <c r="T132" s="76"/>
      <c r="U132" s="76"/>
      <c r="V132" s="79"/>
      <c r="W132" s="80"/>
      <c r="X132" s="76"/>
      <c r="Y132" s="76"/>
      <c r="Z132" s="79"/>
    </row>
    <row r="133" spans="1:26" ht="12.75">
      <c r="A133" s="55" t="s">
        <v>210</v>
      </c>
      <c r="B133" s="39" t="s">
        <v>211</v>
      </c>
      <c r="C133" s="76">
        <v>4</v>
      </c>
      <c r="D133" s="30">
        <v>54</v>
      </c>
      <c r="E133" s="30">
        <v>18</v>
      </c>
      <c r="F133" s="30">
        <v>18</v>
      </c>
      <c r="G133" s="30">
        <v>36</v>
      </c>
      <c r="H133" s="30"/>
      <c r="I133" s="30">
        <v>54</v>
      </c>
      <c r="J133" s="32" t="s">
        <v>31</v>
      </c>
      <c r="K133" s="38"/>
      <c r="L133" s="39"/>
      <c r="M133" s="39"/>
      <c r="N133" s="40"/>
      <c r="O133" s="41">
        <v>4</v>
      </c>
      <c r="P133" s="39">
        <v>54</v>
      </c>
      <c r="Q133" s="36"/>
      <c r="R133" s="44"/>
      <c r="S133" s="38"/>
      <c r="T133" s="39"/>
      <c r="U133" s="39"/>
      <c r="V133" s="40"/>
      <c r="W133" s="41"/>
      <c r="X133" s="39"/>
      <c r="Y133" s="39"/>
      <c r="Z133" s="40"/>
    </row>
    <row r="134" spans="1:26" ht="12.75">
      <c r="A134" s="55" t="s">
        <v>212</v>
      </c>
      <c r="B134" s="39" t="s">
        <v>213</v>
      </c>
      <c r="C134" s="76"/>
      <c r="D134" s="30"/>
      <c r="E134" s="30"/>
      <c r="F134" s="30"/>
      <c r="G134" s="30"/>
      <c r="H134" s="30"/>
      <c r="I134" s="30"/>
      <c r="J134" s="32"/>
      <c r="K134" s="38"/>
      <c r="L134" s="39"/>
      <c r="M134" s="39"/>
      <c r="N134" s="40"/>
      <c r="O134" s="41"/>
      <c r="P134" s="39"/>
      <c r="Q134" s="36"/>
      <c r="R134" s="44"/>
      <c r="S134" s="38"/>
      <c r="T134" s="39"/>
      <c r="U134" s="41"/>
      <c r="V134" s="62"/>
      <c r="W134" s="38"/>
      <c r="X134" s="39"/>
      <c r="Y134" s="39"/>
      <c r="Z134" s="40"/>
    </row>
    <row r="135" spans="1:26" ht="22.5">
      <c r="A135" s="55" t="s">
        <v>214</v>
      </c>
      <c r="B135" s="63" t="s">
        <v>215</v>
      </c>
      <c r="C135" s="76">
        <v>4</v>
      </c>
      <c r="D135" s="30">
        <v>54</v>
      </c>
      <c r="E135" s="30">
        <v>18</v>
      </c>
      <c r="F135" s="30">
        <v>18</v>
      </c>
      <c r="G135" s="30">
        <v>36</v>
      </c>
      <c r="H135" s="30"/>
      <c r="I135" s="30">
        <v>54</v>
      </c>
      <c r="J135" s="32" t="s">
        <v>43</v>
      </c>
      <c r="K135" s="38"/>
      <c r="L135" s="39"/>
      <c r="M135" s="39"/>
      <c r="N135" s="40"/>
      <c r="O135" s="41"/>
      <c r="P135" s="36"/>
      <c r="Q135" s="36"/>
      <c r="R135" s="44"/>
      <c r="S135" s="38">
        <v>4</v>
      </c>
      <c r="T135" s="39">
        <v>72</v>
      </c>
      <c r="U135" s="39"/>
      <c r="V135" s="40"/>
      <c r="W135" s="38"/>
      <c r="X135" s="39"/>
      <c r="Y135" s="39"/>
      <c r="Z135" s="40"/>
    </row>
    <row r="136" spans="1:26" ht="24.75" customHeight="1">
      <c r="A136" s="55" t="s">
        <v>216</v>
      </c>
      <c r="B136" s="63" t="s">
        <v>217</v>
      </c>
      <c r="C136" s="76"/>
      <c r="D136" s="30"/>
      <c r="E136" s="30"/>
      <c r="F136" s="30"/>
      <c r="G136" s="30"/>
      <c r="H136" s="30"/>
      <c r="I136" s="30"/>
      <c r="J136" s="32"/>
      <c r="K136" s="38"/>
      <c r="L136" s="39"/>
      <c r="M136" s="39"/>
      <c r="N136" s="40"/>
      <c r="O136" s="41"/>
      <c r="P136" s="36"/>
      <c r="Q136" s="36"/>
      <c r="R136" s="44"/>
      <c r="S136" s="38"/>
      <c r="T136" s="39"/>
      <c r="U136" s="39"/>
      <c r="V136" s="40"/>
      <c r="W136" s="38"/>
      <c r="X136" s="39"/>
      <c r="Y136" s="39"/>
      <c r="Z136" s="40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>
      <c r="F139" s="147"/>
    </row>
    <row r="140" spans="1:27" s="142" customFormat="1" ht="12.75">
      <c r="A140" s="140"/>
      <c r="B140" s="147" t="s">
        <v>173</v>
      </c>
      <c r="C140" s="147"/>
      <c r="D140" s="147"/>
      <c r="E140" s="147"/>
      <c r="F140"/>
      <c r="G140" s="147"/>
      <c r="H140" s="147"/>
      <c r="I140" s="147"/>
      <c r="J140" s="147"/>
      <c r="K140" s="147"/>
      <c r="L140" s="147"/>
      <c r="M140" s="140"/>
      <c r="N140" s="140"/>
      <c r="O140" s="161" t="s">
        <v>174</v>
      </c>
      <c r="P140" s="161"/>
      <c r="Q140" s="161"/>
      <c r="R140" s="161"/>
      <c r="S140" s="140"/>
      <c r="T140" s="140"/>
      <c r="U140" s="140"/>
      <c r="V140" s="140"/>
      <c r="W140" s="140"/>
      <c r="X140" s="140"/>
      <c r="Y140" s="140"/>
      <c r="Z140" s="140"/>
      <c r="AA140" s="141"/>
    </row>
  </sheetData>
  <mergeCells count="35">
    <mergeCell ref="A1:Z1"/>
    <mergeCell ref="A2:Z2"/>
    <mergeCell ref="A4:A6"/>
    <mergeCell ref="B4:B6"/>
    <mergeCell ref="C4:C6"/>
    <mergeCell ref="D4:H4"/>
    <mergeCell ref="I4:I6"/>
    <mergeCell ref="J4:J6"/>
    <mergeCell ref="K4:Z4"/>
    <mergeCell ref="D5:D6"/>
    <mergeCell ref="E5:E6"/>
    <mergeCell ref="F5:H5"/>
    <mergeCell ref="K5:N5"/>
    <mergeCell ref="O5:R5"/>
    <mergeCell ref="S5:V5"/>
    <mergeCell ref="W5:Z5"/>
    <mergeCell ref="K6:L6"/>
    <mergeCell ref="M6:N6"/>
    <mergeCell ref="O6:P6"/>
    <mergeCell ref="Q6:R6"/>
    <mergeCell ref="S6:T6"/>
    <mergeCell ref="U6:V6"/>
    <mergeCell ref="W6:X6"/>
    <mergeCell ref="Y6:Z6"/>
    <mergeCell ref="A98:K98"/>
    <mergeCell ref="A100:K100"/>
    <mergeCell ref="O100:R100"/>
    <mergeCell ref="U100:X100"/>
    <mergeCell ref="A107:Z107"/>
    <mergeCell ref="O140:R140"/>
    <mergeCell ref="A102:K102"/>
    <mergeCell ref="O102:S102"/>
    <mergeCell ref="U102:W102"/>
    <mergeCell ref="B104:L104"/>
    <mergeCell ref="O104:R104"/>
  </mergeCells>
  <printOptions/>
  <pageMargins left="0.75" right="0.75" top="1" bottom="1" header="0.5" footer="0.5"/>
  <pageSetup horizontalDpi="600" verticalDpi="600" orientation="landscape" paperSize="9" scale="83" r:id="rId1"/>
  <rowBreaks count="1" manualBreakCount="1">
    <brk id="105" max="27" man="1"/>
  </rowBreaks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225</dc:creator>
  <cp:keywords/>
  <dc:description/>
  <cp:lastModifiedBy>archivist</cp:lastModifiedBy>
  <cp:lastPrinted>2012-06-13T11:22:19Z</cp:lastPrinted>
  <dcterms:created xsi:type="dcterms:W3CDTF">2012-06-13T11:19:46Z</dcterms:created>
  <dcterms:modified xsi:type="dcterms:W3CDTF">2012-06-16T06:27:48Z</dcterms:modified>
  <cp:category/>
  <cp:version/>
  <cp:contentType/>
  <cp:contentStatus/>
</cp:coreProperties>
</file>