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0"/>
  </bookViews>
  <sheets>
    <sheet name="080200" sheetId="1" r:id="rId1"/>
  </sheets>
  <definedNames/>
  <calcPr fullCalcOnLoad="1"/>
</workbook>
</file>

<file path=xl/sharedStrings.xml><?xml version="1.0" encoding="utf-8"?>
<sst xmlns="http://schemas.openxmlformats.org/spreadsheetml/2006/main" count="265" uniqueCount="139">
  <si>
    <t>Министерство образования и науки Российской Федерации</t>
  </si>
  <si>
    <t>Федеральное государственное бюджетное образовательное учреждение</t>
  </si>
  <si>
    <t>Утверждаю</t>
  </si>
  <si>
    <t>высшего профессионального образования</t>
  </si>
  <si>
    <t>Ректор НовГУ</t>
  </si>
  <si>
    <t>Квалификация (степень) - магистр</t>
  </si>
  <si>
    <t>"Новгородский государственный университет</t>
  </si>
  <si>
    <t>_____________ В.Р.Вебер</t>
  </si>
  <si>
    <t>Срок обучения - 2 года</t>
  </si>
  <si>
    <t>имени Ярослава Мудрого"</t>
  </si>
  <si>
    <t>Базовый учебный план</t>
  </si>
  <si>
    <t>Направление подготовки 38.04.04 - Государственное и муниципальное управление</t>
  </si>
  <si>
    <t>прием 2014-2015 уч.г.</t>
  </si>
  <si>
    <t>График учебного процесса (в неделях)</t>
  </si>
  <si>
    <t>Курс</t>
  </si>
  <si>
    <t>Осенний семестр</t>
  </si>
  <si>
    <t>Весенний семестр</t>
  </si>
  <si>
    <t>Сводные данные по бюджету времени (в неделях)</t>
  </si>
  <si>
    <t>Теоретич. обучение</t>
  </si>
  <si>
    <t>Экзам. сессия</t>
  </si>
  <si>
    <t>Практики</t>
  </si>
  <si>
    <t>Каникулы</t>
  </si>
  <si>
    <t>ВКР</t>
  </si>
  <si>
    <t>Всего</t>
  </si>
  <si>
    <t>2*</t>
  </si>
  <si>
    <t>4*</t>
  </si>
  <si>
    <t>* Практики в распределенном режиме</t>
  </si>
  <si>
    <t>8*</t>
  </si>
  <si>
    <t xml:space="preserve">   План учебного процесса</t>
  </si>
  <si>
    <t>Код УЦ ООП</t>
  </si>
  <si>
    <t>Наименование циклов, разделов, модулей</t>
  </si>
  <si>
    <t>Трудоемкость (зач.ед.)</t>
  </si>
  <si>
    <t>Объем аудиторной работы студента (академ.час)</t>
  </si>
  <si>
    <t>Объем внеауд.             СРС</t>
  </si>
  <si>
    <t>Форма аттестации</t>
  </si>
  <si>
    <t>Распределение по семестрам зач.ед./ауд. часов</t>
  </si>
  <si>
    <t>в т.ч. ауд. СРС</t>
  </si>
  <si>
    <t>по видам занятий, включая ауд. СРС</t>
  </si>
  <si>
    <t>в том числе</t>
  </si>
  <si>
    <t>1 курс</t>
  </si>
  <si>
    <t>2 курс</t>
  </si>
  <si>
    <t>ЛЕК</t>
  </si>
  <si>
    <t>ПР</t>
  </si>
  <si>
    <t>ЛР</t>
  </si>
  <si>
    <t>КП/КР</t>
  </si>
  <si>
    <t>ЭКЗ</t>
  </si>
  <si>
    <t>1 сем.</t>
  </si>
  <si>
    <t>2 сем.</t>
  </si>
  <si>
    <t>3 сем.</t>
  </si>
  <si>
    <t>4 сем.</t>
  </si>
  <si>
    <t>М1</t>
  </si>
  <si>
    <t xml:space="preserve">Дисциплины (модули)                   </t>
  </si>
  <si>
    <t>Атт</t>
  </si>
  <si>
    <t xml:space="preserve">Базовая часть                      </t>
  </si>
  <si>
    <t>М1.1</t>
  </si>
  <si>
    <t>Методология научного исследования</t>
  </si>
  <si>
    <t>М1.2</t>
  </si>
  <si>
    <t>Экономика общественного сектора</t>
  </si>
  <si>
    <t>М1.3</t>
  </si>
  <si>
    <t xml:space="preserve">Теория и механизмы современного государственного управления </t>
  </si>
  <si>
    <t>М1.В</t>
  </si>
  <si>
    <t>Вариативная часть (в т.ч.ДВ)</t>
  </si>
  <si>
    <t>АТТ</t>
  </si>
  <si>
    <t>М1.ВВ</t>
  </si>
  <si>
    <t>Модули по выбору</t>
  </si>
  <si>
    <t>М2</t>
  </si>
  <si>
    <t xml:space="preserve">Практики, в том числе научно-исследовательская работа (НИР) </t>
  </si>
  <si>
    <t>М2.1</t>
  </si>
  <si>
    <t>Производственная 1</t>
  </si>
  <si>
    <t>М2.2</t>
  </si>
  <si>
    <t>Производственная 2</t>
  </si>
  <si>
    <t>М2.3</t>
  </si>
  <si>
    <t>Преддипломная</t>
  </si>
  <si>
    <t>М2.4</t>
  </si>
  <si>
    <t>НИР</t>
  </si>
  <si>
    <t>М3</t>
  </si>
  <si>
    <t>Государственная итоговая аттестация</t>
  </si>
  <si>
    <t>Итого</t>
  </si>
  <si>
    <t>Всего зачетных единиц в семестре</t>
  </si>
  <si>
    <t>Всего часов /в неделю/ в семестре</t>
  </si>
  <si>
    <t>Аудиторных часов в неделю/ в семестре</t>
  </si>
  <si>
    <t>Экзамены</t>
  </si>
  <si>
    <t>Зачеты</t>
  </si>
  <si>
    <t>Примечания</t>
  </si>
  <si>
    <t xml:space="preserve">На основе данного учебного плана ежегодно разрабатывается рабочий учебный план на каждый семестр, в котором указывается </t>
  </si>
  <si>
    <t>полная трудоемкость и распределение часов по видам занятий, перечень дисциплин по выбору и факультативы.</t>
  </si>
  <si>
    <t>Согласовано:</t>
  </si>
  <si>
    <t xml:space="preserve">Начальник учебно-методического управления </t>
  </si>
  <si>
    <t xml:space="preserve">E.И.Грошев  </t>
  </si>
  <si>
    <t xml:space="preserve">Декан факультета управления            </t>
  </si>
  <si>
    <t>М.М.Омаров</t>
  </si>
  <si>
    <t>Приложение 1 к базовому учебному плану</t>
  </si>
  <si>
    <t>Перечень модулей направления магистерской программы "Региональное и муниципальное управление"</t>
  </si>
  <si>
    <t>М1.В.1</t>
  </si>
  <si>
    <t>Правовое обеспечение государственного и муниципального управления</t>
  </si>
  <si>
    <t>М1.В.2</t>
  </si>
  <si>
    <t>Инновационные технологии взаимодействия власти и бизнеса</t>
  </si>
  <si>
    <t>зач</t>
  </si>
  <si>
    <t>М1.В.3</t>
  </si>
  <si>
    <t>Стратегическое развитие регионов</t>
  </si>
  <si>
    <t>М1.В.4</t>
  </si>
  <si>
    <t>Организация предоставления государственных и муниципальных услуг в регионе</t>
  </si>
  <si>
    <t>М1.В.5</t>
  </si>
  <si>
    <t>Основы регионального управления качеством и уровнем жизни населения</t>
  </si>
  <si>
    <t>М1.В.6</t>
  </si>
  <si>
    <t>Управление в социальной сфере</t>
  </si>
  <si>
    <t>М1.В.7</t>
  </si>
  <si>
    <t>Муниципальное управление и местное самоуправление</t>
  </si>
  <si>
    <t>М1.В.8</t>
  </si>
  <si>
    <t>Кросскультурный менеджмент</t>
  </si>
  <si>
    <t xml:space="preserve">Модули по выбору </t>
  </si>
  <si>
    <t>М1.ВВ.1.1</t>
  </si>
  <si>
    <t xml:space="preserve">Ресурсное обеспечение регионального и муниципального управления </t>
  </si>
  <si>
    <t>М1.ВВ.1.2</t>
  </si>
  <si>
    <t>Государственная политика и управление</t>
  </si>
  <si>
    <t>М1.ВВ.2.1</t>
  </si>
  <si>
    <t xml:space="preserve">Личностный рост и профессиональная карьера менеджера </t>
  </si>
  <si>
    <t>М1.ВВ.2.2</t>
  </si>
  <si>
    <t>Кадровая политика и кадровый аудит организации</t>
  </si>
  <si>
    <t>М1.ВВ.3.1</t>
  </si>
  <si>
    <t>Служебная этика, конфликт интересов и противодействие коррупции</t>
  </si>
  <si>
    <t>М1.ВВ.3.2</t>
  </si>
  <si>
    <t>Современные механизмы противодействия коррупции</t>
  </si>
  <si>
    <t>М1.ВВ 4.1</t>
  </si>
  <si>
    <t>Землепользование и градостроительство</t>
  </si>
  <si>
    <t>М1.ВВ 4.2</t>
  </si>
  <si>
    <t>Управление региональной экономикой</t>
  </si>
  <si>
    <t>Приложение 2 к базовому учебному плану</t>
  </si>
  <si>
    <t>Перечень модулей направления магистерской программы "Управление развитием ЖКХ и благоустройства"</t>
  </si>
  <si>
    <t>Управление государственной и муниципальной собственностью</t>
  </si>
  <si>
    <t>Менеджмент качества жилищно-коммунальных услуг</t>
  </si>
  <si>
    <t>Комплексное развитие городов и городского хозяйства</t>
  </si>
  <si>
    <t xml:space="preserve">Благоустройство территории муниципального образования </t>
  </si>
  <si>
    <t>Организация и формы управления многоквартирными домами</t>
  </si>
  <si>
    <t>Развитие городской среды в зарубежных странах</t>
  </si>
  <si>
    <t>Зарубежный опыт оказания жилищно-коммунальных услуг населению</t>
  </si>
  <si>
    <t>Маркетинг и поведение потребителей</t>
  </si>
  <si>
    <t>Личностный рост и профессиональная карьера менеджера</t>
  </si>
  <si>
    <t>Заведующий кафедрой управления и делового администрирования                                  Е.А. Бондаренко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</si>
</sst>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9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horizontal="left" indent="12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0" fillId="0" borderId="0" xfId="0" applyFont="1" applyAlignment="1">
      <alignment horizontal="left" indent="12"/>
    </xf>
    <xf numFmtId="0" fontId="2" fillId="0" borderId="0" xfId="0" applyFont="1" applyAlignment="1">
      <alignment horizontal="left" indent="12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 textRotation="90"/>
    </xf>
    <xf numFmtId="0" fontId="2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33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0" xfId="33" applyFont="1" applyFill="1" applyBorder="1" applyAlignment="1" applyProtection="1">
      <alignment wrapText="1"/>
      <protection/>
    </xf>
    <xf numFmtId="0" fontId="21" fillId="0" borderId="0" xfId="33" applyFont="1" applyFill="1" applyBorder="1" applyAlignment="1" applyProtection="1">
      <alignment/>
      <protection/>
    </xf>
    <xf numFmtId="0" fontId="13" fillId="33" borderId="42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5" fillId="0" borderId="4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 textRotation="90"/>
    </xf>
    <xf numFmtId="0" fontId="2" fillId="33" borderId="5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5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13" fillId="33" borderId="39" xfId="0" applyFont="1" applyFill="1" applyBorder="1" applyAlignment="1">
      <alignment horizontal="left" vertical="center" wrapText="1"/>
    </xf>
    <xf numFmtId="0" fontId="12" fillId="33" borderId="41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textRotation="90" wrapText="1"/>
    </xf>
    <xf numFmtId="0" fontId="2" fillId="33" borderId="55" xfId="0" applyFont="1" applyFill="1" applyBorder="1" applyAlignment="1">
      <alignment horizontal="center" vertical="center" textRotation="90" wrapText="1"/>
    </xf>
    <xf numFmtId="0" fontId="2" fillId="33" borderId="5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90" wrapText="1"/>
    </xf>
    <xf numFmtId="0" fontId="2" fillId="33" borderId="21" xfId="0" applyFont="1" applyFill="1" applyBorder="1" applyAlignment="1">
      <alignment horizontal="center" vertical="center" textRotation="90"/>
    </xf>
    <xf numFmtId="0" fontId="2" fillId="33" borderId="31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33" applyFont="1" applyFill="1" applyBorder="1" applyAlignment="1" applyProtection="1">
      <alignment wrapText="1"/>
      <protection/>
    </xf>
    <xf numFmtId="0" fontId="2" fillId="0" borderId="12" xfId="33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>
      <alignment vertical="center" wrapText="1"/>
    </xf>
    <xf numFmtId="0" fontId="12" fillId="0" borderId="55" xfId="0" applyFont="1" applyBorder="1" applyAlignment="1">
      <alignment horizontal="left" vertical="center"/>
    </xf>
    <xf numFmtId="0" fontId="2" fillId="0" borderId="36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9" xfId="33" applyFont="1" applyFill="1" applyBorder="1" applyAlignment="1" applyProtection="1">
      <alignment wrapText="1"/>
      <protection/>
    </xf>
    <xf numFmtId="0" fontId="2" fillId="0" borderId="41" xfId="33" applyFont="1" applyFill="1" applyBorder="1" applyAlignment="1" applyProtection="1">
      <alignment wrapText="1"/>
      <protection/>
    </xf>
    <xf numFmtId="0" fontId="2" fillId="0" borderId="39" xfId="33" applyFont="1" applyFill="1" applyBorder="1" applyAlignment="1" applyProtection="1">
      <alignment horizontal="left" vertical="center" wrapText="1"/>
      <protection/>
    </xf>
    <xf numFmtId="0" fontId="2" fillId="0" borderId="45" xfId="33" applyFont="1" applyFill="1" applyBorder="1" applyAlignment="1" applyProtection="1">
      <alignment horizontal="left" vertical="center" wrapText="1"/>
      <protection/>
    </xf>
    <xf numFmtId="0" fontId="2" fillId="33" borderId="51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/>
    </xf>
    <xf numFmtId="0" fontId="2" fillId="0" borderId="2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33" applyFont="1" applyFill="1" applyBorder="1" applyAlignment="1" applyProtection="1">
      <alignment wrapText="1"/>
      <protection/>
    </xf>
    <xf numFmtId="0" fontId="2" fillId="0" borderId="34" xfId="33" applyFont="1" applyFill="1" applyBorder="1" applyAlignment="1" applyProtection="1">
      <alignment wrapText="1"/>
      <protection/>
    </xf>
    <xf numFmtId="0" fontId="2" fillId="0" borderId="12" xfId="33" applyFont="1" applyFill="1" applyBorder="1" applyAlignment="1" applyProtection="1">
      <alignment horizontal="left" vertical="center" wrapText="1"/>
      <protection/>
    </xf>
    <xf numFmtId="0" fontId="2" fillId="0" borderId="18" xfId="33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="110" zoomScaleNormal="110" zoomScaleSheetLayoutView="50" zoomScalePageLayoutView="0" workbookViewId="0" topLeftCell="A1">
      <selection activeCell="AC23" sqref="AC23"/>
    </sheetView>
  </sheetViews>
  <sheetFormatPr defaultColWidth="9.00390625" defaultRowHeight="12.75"/>
  <cols>
    <col min="1" max="1" width="8.75390625" style="1" customWidth="1"/>
    <col min="2" max="5" width="7.125" style="2" customWidth="1"/>
    <col min="6" max="6" width="5.625" style="2" customWidth="1"/>
    <col min="7" max="7" width="4.25390625" style="2" customWidth="1"/>
    <col min="8" max="11" width="4.375" style="2" customWidth="1"/>
    <col min="12" max="12" width="3.625" style="2" customWidth="1"/>
    <col min="13" max="13" width="4.375" style="2" customWidth="1"/>
    <col min="14" max="14" width="4.625" style="2" customWidth="1"/>
    <col min="15" max="15" width="3.25390625" style="2" customWidth="1"/>
    <col min="16" max="16" width="3.875" style="2" customWidth="1"/>
    <col min="17" max="17" width="4.00390625" style="2" customWidth="1"/>
    <col min="18" max="18" width="5.00390625" style="2" customWidth="1"/>
    <col min="19" max="19" width="4.00390625" style="2" customWidth="1"/>
    <col min="20" max="20" width="4.375" style="2" customWidth="1"/>
    <col min="21" max="21" width="4.00390625" style="2" customWidth="1"/>
    <col min="22" max="22" width="4.25390625" style="2" customWidth="1"/>
    <col min="23" max="23" width="4.00390625" style="2" customWidth="1"/>
    <col min="24" max="24" width="4.25390625" style="2" customWidth="1"/>
    <col min="25" max="16384" width="9.125" style="1" customWidth="1"/>
  </cols>
  <sheetData>
    <row r="1" spans="1:24" s="7" customFormat="1" ht="15.75">
      <c r="A1" s="3"/>
      <c r="B1" s="4"/>
      <c r="C1" s="4"/>
      <c r="D1" s="5"/>
      <c r="E1" s="5"/>
      <c r="F1" s="6"/>
      <c r="G1" s="194" t="s">
        <v>0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4"/>
      <c r="V1" s="4"/>
      <c r="W1" s="4"/>
      <c r="X1" s="4"/>
    </row>
    <row r="2" spans="1:27" s="7" customFormat="1" ht="15.75">
      <c r="A2" s="3"/>
      <c r="B2" s="4"/>
      <c r="C2" s="4"/>
      <c r="D2" s="5"/>
      <c r="E2" s="5"/>
      <c r="F2" s="194" t="s">
        <v>1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4"/>
      <c r="Y2" s="8" t="s">
        <v>2</v>
      </c>
      <c r="Z2" s="8"/>
      <c r="AA2" s="8"/>
    </row>
    <row r="3" spans="1:27" s="7" customFormat="1" ht="15.75">
      <c r="A3" s="3"/>
      <c r="B3" s="5"/>
      <c r="C3" s="6"/>
      <c r="D3" s="6"/>
      <c r="E3" s="6"/>
      <c r="F3" s="6"/>
      <c r="G3" s="194" t="s">
        <v>3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4"/>
      <c r="V3" s="4"/>
      <c r="W3" s="4"/>
      <c r="X3" s="4"/>
      <c r="Y3" s="8" t="s">
        <v>4</v>
      </c>
      <c r="Z3" s="8"/>
      <c r="AA3" s="8"/>
    </row>
    <row r="4" spans="1:27" s="10" customFormat="1" ht="16.5" customHeight="1">
      <c r="A4" s="195" t="s">
        <v>5</v>
      </c>
      <c r="B4" s="195"/>
      <c r="C4" s="195"/>
      <c r="D4" s="195"/>
      <c r="E4" s="195"/>
      <c r="F4" s="6"/>
      <c r="G4" s="194" t="s">
        <v>6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9"/>
      <c r="V4" s="9"/>
      <c r="W4" s="9"/>
      <c r="X4" s="4"/>
      <c r="Y4" s="8" t="s">
        <v>7</v>
      </c>
      <c r="Z4" s="8"/>
      <c r="AA4" s="8"/>
    </row>
    <row r="5" spans="1:24" s="13" customFormat="1" ht="14.25" customHeight="1">
      <c r="A5" s="195" t="s">
        <v>8</v>
      </c>
      <c r="B5" s="195"/>
      <c r="C5" s="195"/>
      <c r="D5" s="195"/>
      <c r="E5" s="195"/>
      <c r="F5" s="11"/>
      <c r="G5" s="194" t="s">
        <v>9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2"/>
      <c r="V5" s="12"/>
      <c r="W5" s="12"/>
      <c r="X5" s="4"/>
    </row>
    <row r="6" spans="2:24" s="13" customFormat="1" ht="12" customHeight="1">
      <c r="B6" s="11"/>
      <c r="C6" s="11"/>
      <c r="D6" s="11"/>
      <c r="E6" s="11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12"/>
      <c r="U6" s="12"/>
      <c r="V6" s="12"/>
      <c r="W6" s="12"/>
      <c r="X6" s="4"/>
    </row>
    <row r="7" spans="1:24" s="10" customFormat="1" ht="15.75">
      <c r="A7" s="14"/>
      <c r="B7" s="15"/>
      <c r="C7" s="15"/>
      <c r="D7" s="15"/>
      <c r="E7" s="15"/>
      <c r="F7" s="11"/>
      <c r="G7" s="12"/>
      <c r="H7" s="196" t="s">
        <v>10</v>
      </c>
      <c r="I7" s="196"/>
      <c r="J7" s="196"/>
      <c r="K7" s="196"/>
      <c r="L7" s="196"/>
      <c r="M7" s="196"/>
      <c r="N7" s="196"/>
      <c r="O7" s="196"/>
      <c r="P7" s="196"/>
      <c r="Q7" s="196"/>
      <c r="R7" s="12"/>
      <c r="S7" s="12"/>
      <c r="T7" s="9"/>
      <c r="U7" s="9"/>
      <c r="V7" s="9"/>
      <c r="W7" s="4"/>
      <c r="X7" s="4"/>
    </row>
    <row r="8" spans="1:24" s="10" customFormat="1" ht="18.75" customHeight="1">
      <c r="A8" s="14"/>
      <c r="B8" s="15"/>
      <c r="C8" s="15"/>
      <c r="D8" s="197" t="s">
        <v>11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</row>
    <row r="9" spans="1:24" s="10" customFormat="1" ht="15.75">
      <c r="A9" s="14"/>
      <c r="B9" s="15"/>
      <c r="C9" s="15"/>
      <c r="D9" s="17"/>
      <c r="E9" s="17"/>
      <c r="F9" s="17"/>
      <c r="G9" s="17"/>
      <c r="H9" s="17"/>
      <c r="I9" s="17"/>
      <c r="J9" s="197" t="s">
        <v>12</v>
      </c>
      <c r="K9" s="197"/>
      <c r="L9" s="197"/>
      <c r="M9" s="197"/>
      <c r="N9" s="197"/>
      <c r="O9" s="197"/>
      <c r="P9" s="197"/>
      <c r="Q9" s="17"/>
      <c r="R9" s="17"/>
      <c r="S9" s="17"/>
      <c r="T9" s="17"/>
      <c r="U9" s="17"/>
      <c r="V9" s="17"/>
      <c r="W9" s="17"/>
      <c r="X9" s="17"/>
    </row>
    <row r="10" spans="1:24" s="10" customFormat="1" ht="18.75" customHeight="1">
      <c r="A10" s="198" t="s">
        <v>13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</row>
    <row r="11" spans="1:24" s="10" customFormat="1" ht="18.75" customHeight="1">
      <c r="A11" s="199" t="s">
        <v>14</v>
      </c>
      <c r="B11" s="200" t="s">
        <v>15</v>
      </c>
      <c r="C11" s="200"/>
      <c r="D11" s="200"/>
      <c r="E11" s="200"/>
      <c r="F11" s="201" t="s">
        <v>16</v>
      </c>
      <c r="G11" s="201"/>
      <c r="H11" s="201"/>
      <c r="I11" s="201"/>
      <c r="J11" s="201"/>
      <c r="K11" s="202" t="s">
        <v>17</v>
      </c>
      <c r="L11" s="202"/>
      <c r="M11" s="202"/>
      <c r="N11" s="202"/>
      <c r="O11" s="202"/>
      <c r="P11" s="202"/>
      <c r="Q11" s="202"/>
      <c r="R11" s="202"/>
      <c r="S11" s="16"/>
      <c r="T11" s="16"/>
      <c r="U11" s="16"/>
      <c r="V11" s="16"/>
      <c r="W11" s="16"/>
      <c r="X11" s="16"/>
    </row>
    <row r="12" spans="1:24" s="10" customFormat="1" ht="82.5" customHeight="1">
      <c r="A12" s="199"/>
      <c r="B12" s="18" t="s">
        <v>18</v>
      </c>
      <c r="C12" s="19" t="s">
        <v>19</v>
      </c>
      <c r="D12" s="19" t="s">
        <v>20</v>
      </c>
      <c r="E12" s="20" t="s">
        <v>21</v>
      </c>
      <c r="F12" s="21" t="s">
        <v>18</v>
      </c>
      <c r="G12" s="19" t="s">
        <v>19</v>
      </c>
      <c r="H12" s="19" t="s">
        <v>20</v>
      </c>
      <c r="I12" s="22" t="s">
        <v>22</v>
      </c>
      <c r="J12" s="20" t="s">
        <v>21</v>
      </c>
      <c r="K12" s="18" t="s">
        <v>18</v>
      </c>
      <c r="L12" s="19" t="s">
        <v>19</v>
      </c>
      <c r="M12" s="23" t="s">
        <v>20</v>
      </c>
      <c r="N12" s="22" t="s">
        <v>22</v>
      </c>
      <c r="O12" s="22" t="s">
        <v>21</v>
      </c>
      <c r="P12" s="203" t="s">
        <v>23</v>
      </c>
      <c r="Q12" s="203"/>
      <c r="R12" s="203"/>
      <c r="S12" s="16"/>
      <c r="T12" s="16"/>
      <c r="U12" s="16"/>
      <c r="V12" s="16"/>
      <c r="W12" s="16"/>
      <c r="X12" s="16"/>
    </row>
    <row r="13" spans="1:24" s="10" customFormat="1" ht="16.5" customHeight="1">
      <c r="A13" s="24">
        <v>1</v>
      </c>
      <c r="B13" s="25">
        <v>18</v>
      </c>
      <c r="C13" s="26">
        <v>3</v>
      </c>
      <c r="D13" s="26" t="s">
        <v>24</v>
      </c>
      <c r="E13" s="27">
        <v>2</v>
      </c>
      <c r="F13" s="28">
        <v>18</v>
      </c>
      <c r="G13" s="26">
        <v>3</v>
      </c>
      <c r="H13" s="26" t="s">
        <v>24</v>
      </c>
      <c r="I13" s="26"/>
      <c r="J13" s="27">
        <v>8</v>
      </c>
      <c r="K13" s="29">
        <f>B13+F13</f>
        <v>36</v>
      </c>
      <c r="L13" s="30">
        <f>C13+G13</f>
        <v>6</v>
      </c>
      <c r="M13" s="30" t="s">
        <v>25</v>
      </c>
      <c r="N13" s="30"/>
      <c r="O13" s="30">
        <f>E13+J13</f>
        <v>10</v>
      </c>
      <c r="P13" s="204">
        <f>K13+L13+N13+O13</f>
        <v>52</v>
      </c>
      <c r="Q13" s="204"/>
      <c r="R13" s="204"/>
      <c r="S13" s="16"/>
      <c r="T13" s="16"/>
      <c r="U13" s="16"/>
      <c r="V13" s="16"/>
      <c r="W13" s="16"/>
      <c r="X13" s="16"/>
    </row>
    <row r="14" spans="1:24" s="10" customFormat="1" ht="15.75" customHeight="1">
      <c r="A14" s="31">
        <v>2</v>
      </c>
      <c r="B14" s="32">
        <v>19</v>
      </c>
      <c r="C14" s="33">
        <v>2</v>
      </c>
      <c r="D14" s="34"/>
      <c r="E14" s="35">
        <v>2</v>
      </c>
      <c r="F14" s="36">
        <v>14</v>
      </c>
      <c r="G14" s="34">
        <v>1</v>
      </c>
      <c r="H14" s="34" t="s">
        <v>25</v>
      </c>
      <c r="I14" s="34">
        <v>6</v>
      </c>
      <c r="J14" s="35">
        <v>8</v>
      </c>
      <c r="K14" s="37">
        <f>B14+F14</f>
        <v>33</v>
      </c>
      <c r="L14" s="38">
        <f>C14+G14</f>
        <v>3</v>
      </c>
      <c r="M14" s="38" t="s">
        <v>25</v>
      </c>
      <c r="N14" s="38">
        <v>6</v>
      </c>
      <c r="O14" s="38">
        <f>E14+J14</f>
        <v>10</v>
      </c>
      <c r="P14" s="205">
        <f>K14+L14+N14+O14</f>
        <v>52</v>
      </c>
      <c r="Q14" s="205"/>
      <c r="R14" s="205"/>
      <c r="S14" s="16"/>
      <c r="T14" s="16"/>
      <c r="U14" s="16"/>
      <c r="V14" s="16"/>
      <c r="W14" s="16"/>
      <c r="X14" s="16"/>
    </row>
    <row r="15" spans="1:24" s="10" customFormat="1" ht="15" customHeight="1">
      <c r="A15" s="206" t="s">
        <v>26</v>
      </c>
      <c r="B15" s="206"/>
      <c r="C15" s="206"/>
      <c r="D15" s="206"/>
      <c r="E15" s="206"/>
      <c r="F15" s="206"/>
      <c r="G15" s="206"/>
      <c r="H15" s="206"/>
      <c r="I15" s="39"/>
      <c r="J15" s="39" t="s">
        <v>23</v>
      </c>
      <c r="K15" s="40">
        <f>K13+K14</f>
        <v>69</v>
      </c>
      <c r="L15" s="41">
        <f>L13+L14</f>
        <v>9</v>
      </c>
      <c r="M15" s="41" t="s">
        <v>27</v>
      </c>
      <c r="N15" s="41">
        <f>N13+N14</f>
        <v>6</v>
      </c>
      <c r="O15" s="41">
        <f>O13+O14</f>
        <v>20</v>
      </c>
      <c r="P15" s="207">
        <f>P13+P14</f>
        <v>104</v>
      </c>
      <c r="Q15" s="207"/>
      <c r="R15" s="207"/>
      <c r="S15" s="16"/>
      <c r="T15" s="16"/>
      <c r="U15" s="16"/>
      <c r="V15" s="16"/>
      <c r="W15" s="16"/>
      <c r="X15" s="16"/>
    </row>
    <row r="16" spans="1:24" ht="26.25" customHeight="1">
      <c r="A16" s="197" t="s">
        <v>28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</row>
    <row r="17" spans="1:24" s="42" customFormat="1" ht="12.75" customHeight="1">
      <c r="A17" s="208" t="s">
        <v>29</v>
      </c>
      <c r="B17" s="209" t="s">
        <v>30</v>
      </c>
      <c r="C17" s="209"/>
      <c r="D17" s="209"/>
      <c r="E17" s="209"/>
      <c r="F17" s="209"/>
      <c r="G17" s="210" t="s">
        <v>31</v>
      </c>
      <c r="H17" s="211" t="s">
        <v>32</v>
      </c>
      <c r="I17" s="211"/>
      <c r="J17" s="211"/>
      <c r="K17" s="211"/>
      <c r="L17" s="211"/>
      <c r="M17" s="211" t="s">
        <v>33</v>
      </c>
      <c r="N17" s="211"/>
      <c r="O17" s="211"/>
      <c r="P17" s="212" t="s">
        <v>34</v>
      </c>
      <c r="Q17" s="213" t="s">
        <v>35</v>
      </c>
      <c r="R17" s="213"/>
      <c r="S17" s="213"/>
      <c r="T17" s="213"/>
      <c r="U17" s="213"/>
      <c r="V17" s="213"/>
      <c r="W17" s="213"/>
      <c r="X17" s="213"/>
    </row>
    <row r="18" spans="1:24" s="42" customFormat="1" ht="19.5" customHeight="1">
      <c r="A18" s="208"/>
      <c r="B18" s="209"/>
      <c r="C18" s="209"/>
      <c r="D18" s="209"/>
      <c r="E18" s="209"/>
      <c r="F18" s="209"/>
      <c r="G18" s="210"/>
      <c r="H18" s="211"/>
      <c r="I18" s="211"/>
      <c r="J18" s="211"/>
      <c r="K18" s="211"/>
      <c r="L18" s="211"/>
      <c r="M18" s="211"/>
      <c r="N18" s="211"/>
      <c r="O18" s="211"/>
      <c r="P18" s="212"/>
      <c r="Q18" s="213"/>
      <c r="R18" s="213"/>
      <c r="S18" s="213"/>
      <c r="T18" s="213"/>
      <c r="U18" s="213"/>
      <c r="V18" s="213"/>
      <c r="W18" s="213"/>
      <c r="X18" s="213"/>
    </row>
    <row r="19" spans="1:24" s="42" customFormat="1" ht="25.5" customHeight="1">
      <c r="A19" s="208"/>
      <c r="B19" s="209"/>
      <c r="C19" s="209"/>
      <c r="D19" s="209"/>
      <c r="E19" s="209"/>
      <c r="F19" s="209"/>
      <c r="G19" s="210"/>
      <c r="H19" s="214" t="s">
        <v>23</v>
      </c>
      <c r="I19" s="215" t="s">
        <v>36</v>
      </c>
      <c r="J19" s="216" t="s">
        <v>37</v>
      </c>
      <c r="K19" s="216"/>
      <c r="L19" s="216"/>
      <c r="M19" s="217" t="s">
        <v>23</v>
      </c>
      <c r="N19" s="218" t="s">
        <v>38</v>
      </c>
      <c r="O19" s="218"/>
      <c r="P19" s="212"/>
      <c r="Q19" s="219" t="s">
        <v>39</v>
      </c>
      <c r="R19" s="219"/>
      <c r="S19" s="219"/>
      <c r="T19" s="219"/>
      <c r="U19" s="219" t="s">
        <v>40</v>
      </c>
      <c r="V19" s="219"/>
      <c r="W19" s="219"/>
      <c r="X19" s="219"/>
    </row>
    <row r="20" spans="1:24" s="42" customFormat="1" ht="28.5" customHeight="1">
      <c r="A20" s="208"/>
      <c r="B20" s="209"/>
      <c r="C20" s="209"/>
      <c r="D20" s="209"/>
      <c r="E20" s="209"/>
      <c r="F20" s="209"/>
      <c r="G20" s="210"/>
      <c r="H20" s="214"/>
      <c r="I20" s="215"/>
      <c r="J20" s="33" t="s">
        <v>41</v>
      </c>
      <c r="K20" s="33" t="s">
        <v>42</v>
      </c>
      <c r="L20" s="33" t="s">
        <v>43</v>
      </c>
      <c r="M20" s="217"/>
      <c r="N20" s="43" t="s">
        <v>44</v>
      </c>
      <c r="O20" s="43" t="s">
        <v>45</v>
      </c>
      <c r="P20" s="212"/>
      <c r="Q20" s="220" t="s">
        <v>46</v>
      </c>
      <c r="R20" s="220"/>
      <c r="S20" s="221" t="s">
        <v>47</v>
      </c>
      <c r="T20" s="221"/>
      <c r="U20" s="220" t="s">
        <v>48</v>
      </c>
      <c r="V20" s="220"/>
      <c r="W20" s="221" t="s">
        <v>49</v>
      </c>
      <c r="X20" s="221"/>
    </row>
    <row r="21" spans="1:24" s="42" customFormat="1" ht="21.75" customHeight="1">
      <c r="A21" s="45" t="s">
        <v>50</v>
      </c>
      <c r="B21" s="222" t="s">
        <v>51</v>
      </c>
      <c r="C21" s="222"/>
      <c r="D21" s="222"/>
      <c r="E21" s="222"/>
      <c r="F21" s="222"/>
      <c r="G21" s="46">
        <f>G22+G26</f>
        <v>84</v>
      </c>
      <c r="H21" s="47">
        <f>H22+H26</f>
        <v>648</v>
      </c>
      <c r="I21" s="47">
        <f>I22+I26</f>
        <v>125</v>
      </c>
      <c r="J21" s="47">
        <f>J22+J26</f>
        <v>189</v>
      </c>
      <c r="K21" s="47">
        <f>K22+K26</f>
        <v>459</v>
      </c>
      <c r="L21" s="47"/>
      <c r="M21" s="47">
        <f>M22+M26</f>
        <v>2376</v>
      </c>
      <c r="N21" s="48"/>
      <c r="O21" s="48">
        <f>O22+O26</f>
        <v>432</v>
      </c>
      <c r="P21" s="49" t="s">
        <v>52</v>
      </c>
      <c r="Q21" s="50">
        <f aca="true" t="shared" si="0" ref="Q21:X21">Q22+Q26</f>
        <v>27</v>
      </c>
      <c r="R21" s="51">
        <f t="shared" si="0"/>
        <v>207</v>
      </c>
      <c r="S21" s="51">
        <f t="shared" si="0"/>
        <v>24</v>
      </c>
      <c r="T21" s="52">
        <f t="shared" si="0"/>
        <v>180</v>
      </c>
      <c r="U21" s="50">
        <f t="shared" si="0"/>
        <v>24</v>
      </c>
      <c r="V21" s="51">
        <f t="shared" si="0"/>
        <v>189</v>
      </c>
      <c r="W21" s="51">
        <f t="shared" si="0"/>
        <v>9</v>
      </c>
      <c r="X21" s="52">
        <f t="shared" si="0"/>
        <v>72</v>
      </c>
    </row>
    <row r="22" spans="1:24" s="42" customFormat="1" ht="15.75" customHeight="1">
      <c r="A22" s="53"/>
      <c r="B22" s="223" t="s">
        <v>53</v>
      </c>
      <c r="C22" s="223"/>
      <c r="D22" s="223"/>
      <c r="E22" s="223"/>
      <c r="F22" s="223"/>
      <c r="G22" s="54">
        <f>G23+G24+G25</f>
        <v>18</v>
      </c>
      <c r="H22" s="55">
        <f>H23+H24+H25</f>
        <v>135</v>
      </c>
      <c r="I22" s="55">
        <f>I23+I24+I25</f>
        <v>27</v>
      </c>
      <c r="J22" s="55">
        <f>J23+J24+J25</f>
        <v>27</v>
      </c>
      <c r="K22" s="55">
        <f>K23+K24+K25</f>
        <v>108</v>
      </c>
      <c r="L22" s="55"/>
      <c r="M22" s="55">
        <f>M23+M24+M25</f>
        <v>513</v>
      </c>
      <c r="N22" s="55"/>
      <c r="O22" s="55">
        <f>O23+O24+O25</f>
        <v>108</v>
      </c>
      <c r="P22" s="56" t="s">
        <v>52</v>
      </c>
      <c r="Q22" s="54">
        <f>Q23+Q24+Q25</f>
        <v>18</v>
      </c>
      <c r="R22" s="55">
        <f>R23+R24+R25</f>
        <v>135</v>
      </c>
      <c r="S22" s="55"/>
      <c r="T22" s="56"/>
      <c r="U22" s="54"/>
      <c r="V22" s="55"/>
      <c r="W22" s="55"/>
      <c r="X22" s="56"/>
    </row>
    <row r="23" spans="1:24" s="68" customFormat="1" ht="16.5" customHeight="1">
      <c r="A23" s="57" t="s">
        <v>54</v>
      </c>
      <c r="B23" s="224" t="s">
        <v>55</v>
      </c>
      <c r="C23" s="224"/>
      <c r="D23" s="224"/>
      <c r="E23" s="224"/>
      <c r="F23" s="224"/>
      <c r="G23" s="58">
        <v>6</v>
      </c>
      <c r="H23" s="59">
        <f>R23+T23+V23+X23</f>
        <v>45</v>
      </c>
      <c r="I23" s="59">
        <v>9</v>
      </c>
      <c r="J23" s="59">
        <v>9</v>
      </c>
      <c r="K23" s="59">
        <v>36</v>
      </c>
      <c r="L23" s="59"/>
      <c r="M23" s="60">
        <f>G23*36-H23</f>
        <v>171</v>
      </c>
      <c r="N23" s="59"/>
      <c r="O23" s="59">
        <v>36</v>
      </c>
      <c r="P23" s="61" t="s">
        <v>45</v>
      </c>
      <c r="Q23" s="62">
        <v>6</v>
      </c>
      <c r="R23" s="44">
        <v>45</v>
      </c>
      <c r="S23" s="63"/>
      <c r="T23" s="64"/>
      <c r="U23" s="65"/>
      <c r="V23" s="63"/>
      <c r="W23" s="66"/>
      <c r="X23" s="67"/>
    </row>
    <row r="24" spans="1:24" s="68" customFormat="1" ht="14.25" customHeight="1">
      <c r="A24" s="57" t="s">
        <v>56</v>
      </c>
      <c r="B24" s="224" t="s">
        <v>57</v>
      </c>
      <c r="C24" s="224"/>
      <c r="D24" s="224"/>
      <c r="E24" s="224"/>
      <c r="F24" s="224"/>
      <c r="G24" s="58">
        <v>6</v>
      </c>
      <c r="H24" s="59">
        <f>R24+T24+V24+X24</f>
        <v>45</v>
      </c>
      <c r="I24" s="59">
        <v>9</v>
      </c>
      <c r="J24" s="59">
        <v>9</v>
      </c>
      <c r="K24" s="59">
        <v>36</v>
      </c>
      <c r="L24" s="59"/>
      <c r="M24" s="60">
        <f>G24*36-H24</f>
        <v>171</v>
      </c>
      <c r="N24" s="59"/>
      <c r="O24" s="59">
        <v>36</v>
      </c>
      <c r="P24" s="61" t="s">
        <v>45</v>
      </c>
      <c r="Q24" s="62">
        <v>6</v>
      </c>
      <c r="R24" s="44">
        <v>45</v>
      </c>
      <c r="S24" s="63"/>
      <c r="T24" s="64"/>
      <c r="U24" s="65"/>
      <c r="V24" s="63"/>
      <c r="W24" s="66"/>
      <c r="X24" s="67"/>
    </row>
    <row r="25" spans="1:24" s="68" customFormat="1" ht="24.75" customHeight="1">
      <c r="A25" s="57" t="s">
        <v>58</v>
      </c>
      <c r="B25" s="224" t="s">
        <v>59</v>
      </c>
      <c r="C25" s="224"/>
      <c r="D25" s="224"/>
      <c r="E25" s="224"/>
      <c r="F25" s="224"/>
      <c r="G25" s="58">
        <v>6</v>
      </c>
      <c r="H25" s="59">
        <f>R25+T25+V25+X25</f>
        <v>45</v>
      </c>
      <c r="I25" s="59">
        <v>9</v>
      </c>
      <c r="J25" s="59">
        <v>9</v>
      </c>
      <c r="K25" s="59">
        <v>36</v>
      </c>
      <c r="L25" s="59"/>
      <c r="M25" s="60">
        <f>G25*36-H25</f>
        <v>171</v>
      </c>
      <c r="N25" s="59"/>
      <c r="O25" s="59">
        <v>36</v>
      </c>
      <c r="P25" s="61" t="s">
        <v>45</v>
      </c>
      <c r="Q25" s="62">
        <v>6</v>
      </c>
      <c r="R25" s="44">
        <v>45</v>
      </c>
      <c r="S25" s="63"/>
      <c r="T25" s="64"/>
      <c r="U25" s="69"/>
      <c r="V25" s="70"/>
      <c r="W25" s="66"/>
      <c r="X25" s="67"/>
    </row>
    <row r="26" spans="1:24" s="42" customFormat="1" ht="17.25" customHeight="1">
      <c r="A26" s="71" t="s">
        <v>60</v>
      </c>
      <c r="B26" s="225" t="s">
        <v>61</v>
      </c>
      <c r="C26" s="225"/>
      <c r="D26" s="225"/>
      <c r="E26" s="225"/>
      <c r="F26" s="225"/>
      <c r="G26" s="72">
        <f>G62</f>
        <v>66</v>
      </c>
      <c r="H26" s="73">
        <f>H62</f>
        <v>513</v>
      </c>
      <c r="I26" s="73">
        <f>I62</f>
        <v>98</v>
      </c>
      <c r="J26" s="73">
        <f>J62</f>
        <v>162</v>
      </c>
      <c r="K26" s="73">
        <f>K62</f>
        <v>351</v>
      </c>
      <c r="L26" s="73"/>
      <c r="M26" s="73">
        <f>M62</f>
        <v>1863</v>
      </c>
      <c r="N26" s="73"/>
      <c r="O26" s="73">
        <f>O62</f>
        <v>324</v>
      </c>
      <c r="P26" s="74" t="s">
        <v>62</v>
      </c>
      <c r="Q26" s="72">
        <f aca="true" t="shared" si="1" ref="Q26:X26">Q62</f>
        <v>9</v>
      </c>
      <c r="R26" s="73">
        <f t="shared" si="1"/>
        <v>72</v>
      </c>
      <c r="S26" s="75">
        <f t="shared" si="1"/>
        <v>24</v>
      </c>
      <c r="T26" s="76">
        <f t="shared" si="1"/>
        <v>180</v>
      </c>
      <c r="U26" s="77">
        <f t="shared" si="1"/>
        <v>24</v>
      </c>
      <c r="V26" s="75">
        <f t="shared" si="1"/>
        <v>189</v>
      </c>
      <c r="W26" s="75">
        <f t="shared" si="1"/>
        <v>9</v>
      </c>
      <c r="X26" s="76">
        <f t="shared" si="1"/>
        <v>72</v>
      </c>
    </row>
    <row r="27" spans="1:24" ht="13.5" customHeight="1">
      <c r="A27" s="78" t="s">
        <v>63</v>
      </c>
      <c r="B27" s="226" t="s">
        <v>64</v>
      </c>
      <c r="C27" s="226"/>
      <c r="D27" s="226"/>
      <c r="E27" s="226"/>
      <c r="F27" s="226"/>
      <c r="G27" s="79">
        <f>G71</f>
        <v>24</v>
      </c>
      <c r="H27" s="80">
        <f>H71</f>
        <v>189</v>
      </c>
      <c r="I27" s="80">
        <f>I71</f>
        <v>36</v>
      </c>
      <c r="J27" s="80">
        <f>J71</f>
        <v>45</v>
      </c>
      <c r="K27" s="80">
        <f>K71</f>
        <v>144</v>
      </c>
      <c r="L27" s="80"/>
      <c r="M27" s="80">
        <f>M71</f>
        <v>675</v>
      </c>
      <c r="N27" s="80"/>
      <c r="O27" s="80">
        <f>O71</f>
        <v>108</v>
      </c>
      <c r="P27" s="74" t="s">
        <v>62</v>
      </c>
      <c r="Q27" s="79"/>
      <c r="R27" s="80"/>
      <c r="S27" s="81"/>
      <c r="T27" s="82"/>
      <c r="U27" s="83">
        <f>U71</f>
        <v>15</v>
      </c>
      <c r="V27" s="81">
        <f>V71</f>
        <v>117</v>
      </c>
      <c r="W27" s="81">
        <f>W71</f>
        <v>9</v>
      </c>
      <c r="X27" s="82">
        <f>X71</f>
        <v>72</v>
      </c>
    </row>
    <row r="28" spans="1:24" ht="22.5" customHeight="1">
      <c r="A28" s="84" t="s">
        <v>65</v>
      </c>
      <c r="B28" s="222" t="s">
        <v>66</v>
      </c>
      <c r="C28" s="222"/>
      <c r="D28" s="222"/>
      <c r="E28" s="222"/>
      <c r="F28" s="222"/>
      <c r="G28" s="85">
        <f>SUM(G29:G32)</f>
        <v>27</v>
      </c>
      <c r="H28" s="86"/>
      <c r="I28" s="86"/>
      <c r="J28" s="86"/>
      <c r="K28" s="86"/>
      <c r="L28" s="86"/>
      <c r="M28" s="86">
        <f>SUM(M29:M32)</f>
        <v>972</v>
      </c>
      <c r="N28" s="86"/>
      <c r="O28" s="86"/>
      <c r="P28" s="87" t="s">
        <v>52</v>
      </c>
      <c r="Q28" s="85">
        <f>SUM(Q29:Q32)</f>
        <v>3</v>
      </c>
      <c r="R28" s="86"/>
      <c r="S28" s="88">
        <f>SUM(S29:S32)</f>
        <v>6</v>
      </c>
      <c r="T28" s="89"/>
      <c r="U28" s="90">
        <f>SUM(U29:U32)</f>
        <v>6</v>
      </c>
      <c r="V28" s="88"/>
      <c r="W28" s="88">
        <f>SUM(W29:W32)</f>
        <v>12</v>
      </c>
      <c r="X28" s="89"/>
    </row>
    <row r="29" spans="1:24" ht="15" customHeight="1">
      <c r="A29" s="91" t="s">
        <v>67</v>
      </c>
      <c r="B29" s="227" t="s">
        <v>68</v>
      </c>
      <c r="C29" s="227"/>
      <c r="D29" s="227"/>
      <c r="E29" s="227"/>
      <c r="F29" s="227"/>
      <c r="G29" s="92">
        <v>3</v>
      </c>
      <c r="H29" s="93"/>
      <c r="I29" s="93"/>
      <c r="J29" s="93"/>
      <c r="K29" s="93"/>
      <c r="L29" s="93"/>
      <c r="M29" s="93">
        <f>G29*36</f>
        <v>108</v>
      </c>
      <c r="N29" s="26"/>
      <c r="O29" s="26"/>
      <c r="P29" s="61"/>
      <c r="Q29" s="28">
        <v>3</v>
      </c>
      <c r="R29" s="26"/>
      <c r="S29" s="26"/>
      <c r="T29" s="27"/>
      <c r="U29" s="28"/>
      <c r="V29" s="26"/>
      <c r="W29" s="26"/>
      <c r="X29" s="94"/>
    </row>
    <row r="30" spans="1:24" ht="15" customHeight="1">
      <c r="A30" s="91" t="s">
        <v>69</v>
      </c>
      <c r="B30" s="227" t="s">
        <v>70</v>
      </c>
      <c r="C30" s="227"/>
      <c r="D30" s="227"/>
      <c r="E30" s="227"/>
      <c r="F30" s="227"/>
      <c r="G30" s="92">
        <v>3</v>
      </c>
      <c r="H30" s="93"/>
      <c r="I30" s="93"/>
      <c r="J30" s="93"/>
      <c r="K30" s="93"/>
      <c r="L30" s="93"/>
      <c r="M30" s="93">
        <f>G30*36</f>
        <v>108</v>
      </c>
      <c r="N30" s="26"/>
      <c r="O30" s="26"/>
      <c r="P30" s="61"/>
      <c r="Q30" s="28"/>
      <c r="R30" s="26"/>
      <c r="S30" s="26">
        <v>3</v>
      </c>
      <c r="T30" s="27"/>
      <c r="U30" s="28"/>
      <c r="V30" s="26"/>
      <c r="W30" s="26"/>
      <c r="X30" s="94"/>
    </row>
    <row r="31" spans="1:24" ht="15" customHeight="1">
      <c r="A31" s="91" t="s">
        <v>71</v>
      </c>
      <c r="B31" s="228" t="s">
        <v>72</v>
      </c>
      <c r="C31" s="228"/>
      <c r="D31" s="228"/>
      <c r="E31" s="228"/>
      <c r="F31" s="228"/>
      <c r="G31" s="25">
        <v>6</v>
      </c>
      <c r="H31" s="93"/>
      <c r="I31" s="93"/>
      <c r="J31" s="93"/>
      <c r="K31" s="93"/>
      <c r="L31" s="93"/>
      <c r="M31" s="93">
        <f>G31*36</f>
        <v>216</v>
      </c>
      <c r="N31" s="26"/>
      <c r="O31" s="26"/>
      <c r="P31" s="61"/>
      <c r="Q31" s="28"/>
      <c r="R31" s="26"/>
      <c r="S31" s="26"/>
      <c r="T31" s="27"/>
      <c r="U31" s="28"/>
      <c r="V31" s="26"/>
      <c r="W31" s="26">
        <v>6</v>
      </c>
      <c r="X31" s="94"/>
    </row>
    <row r="32" spans="1:24" ht="15" customHeight="1">
      <c r="A32" s="95" t="s">
        <v>73</v>
      </c>
      <c r="B32" s="229" t="s">
        <v>74</v>
      </c>
      <c r="C32" s="229"/>
      <c r="D32" s="229"/>
      <c r="E32" s="229"/>
      <c r="F32" s="229"/>
      <c r="G32" s="96">
        <v>15</v>
      </c>
      <c r="H32" s="97"/>
      <c r="I32" s="97"/>
      <c r="J32" s="97"/>
      <c r="K32" s="97"/>
      <c r="L32" s="97"/>
      <c r="M32" s="97">
        <f>G32*36</f>
        <v>540</v>
      </c>
      <c r="N32" s="98"/>
      <c r="O32" s="98"/>
      <c r="P32" s="99"/>
      <c r="Q32" s="100"/>
      <c r="R32" s="98"/>
      <c r="S32" s="98">
        <v>3</v>
      </c>
      <c r="T32" s="101"/>
      <c r="U32" s="100">
        <v>6</v>
      </c>
      <c r="V32" s="98"/>
      <c r="W32" s="98">
        <v>6</v>
      </c>
      <c r="X32" s="102"/>
    </row>
    <row r="33" spans="1:24" ht="17.25" customHeight="1">
      <c r="A33" s="84" t="s">
        <v>75</v>
      </c>
      <c r="B33" s="230" t="s">
        <v>76</v>
      </c>
      <c r="C33" s="230"/>
      <c r="D33" s="230"/>
      <c r="E33" s="230"/>
      <c r="F33" s="230"/>
      <c r="G33" s="103">
        <v>9</v>
      </c>
      <c r="H33" s="104"/>
      <c r="I33" s="104"/>
      <c r="J33" s="104"/>
      <c r="K33" s="104"/>
      <c r="L33" s="104"/>
      <c r="M33" s="104">
        <v>324</v>
      </c>
      <c r="N33" s="105"/>
      <c r="O33" s="105"/>
      <c r="P33" s="106"/>
      <c r="Q33" s="107"/>
      <c r="R33" s="108"/>
      <c r="S33" s="108"/>
      <c r="T33" s="106"/>
      <c r="U33" s="107"/>
      <c r="V33" s="108"/>
      <c r="W33" s="109">
        <v>9</v>
      </c>
      <c r="X33" s="106"/>
    </row>
    <row r="34" spans="1:24" ht="13.5" customHeight="1">
      <c r="A34" s="110" t="s">
        <v>77</v>
      </c>
      <c r="B34" s="231" t="s">
        <v>78</v>
      </c>
      <c r="C34" s="231"/>
      <c r="D34" s="231"/>
      <c r="E34" s="231"/>
      <c r="F34" s="231"/>
      <c r="G34" s="111">
        <f>G21+G28+G33</f>
        <v>120</v>
      </c>
      <c r="H34" s="112"/>
      <c r="I34" s="112"/>
      <c r="J34" s="112"/>
      <c r="K34" s="112"/>
      <c r="L34" s="112"/>
      <c r="M34" s="112"/>
      <c r="N34" s="112"/>
      <c r="O34" s="113"/>
      <c r="P34" s="114"/>
      <c r="Q34" s="115">
        <f>Q21+Q28+Q33</f>
        <v>30</v>
      </c>
      <c r="R34" s="112"/>
      <c r="S34" s="112">
        <f>S21+S28+S33</f>
        <v>30</v>
      </c>
      <c r="T34" s="116"/>
      <c r="U34" s="115">
        <f>U21+U28+U33</f>
        <v>30</v>
      </c>
      <c r="V34" s="112"/>
      <c r="W34" s="112">
        <f>W21+W28+W33</f>
        <v>30</v>
      </c>
      <c r="X34" s="114"/>
    </row>
    <row r="35" spans="1:24" ht="13.5" customHeight="1">
      <c r="A35" s="117"/>
      <c r="B35" s="232" t="s">
        <v>79</v>
      </c>
      <c r="C35" s="232"/>
      <c r="D35" s="232"/>
      <c r="E35" s="232"/>
      <c r="F35" s="232"/>
      <c r="G35" s="118"/>
      <c r="H35" s="119">
        <f>H21+H28+H33+M36</f>
        <v>4320</v>
      </c>
      <c r="I35" s="120"/>
      <c r="J35" s="120"/>
      <c r="K35" s="120"/>
      <c r="L35" s="120"/>
      <c r="M35" s="120"/>
      <c r="N35" s="121"/>
      <c r="O35" s="121"/>
      <c r="P35" s="122"/>
      <c r="Q35" s="123">
        <v>51</v>
      </c>
      <c r="R35" s="121">
        <v>1080</v>
      </c>
      <c r="S35" s="121">
        <v>51</v>
      </c>
      <c r="T35" s="124">
        <v>1080</v>
      </c>
      <c r="U35" s="123">
        <v>51</v>
      </c>
      <c r="V35" s="121">
        <v>1080</v>
      </c>
      <c r="W35" s="121">
        <v>51</v>
      </c>
      <c r="X35" s="124">
        <v>1080</v>
      </c>
    </row>
    <row r="36" spans="1:24" ht="13.5" customHeight="1">
      <c r="A36" s="117"/>
      <c r="B36" s="232" t="s">
        <v>80</v>
      </c>
      <c r="C36" s="232"/>
      <c r="D36" s="232"/>
      <c r="E36" s="232"/>
      <c r="F36" s="232"/>
      <c r="G36" s="118"/>
      <c r="H36" s="119">
        <f>H21+H28+H33</f>
        <v>648</v>
      </c>
      <c r="I36" s="119">
        <f>I21+I28+I33</f>
        <v>125</v>
      </c>
      <c r="J36" s="119">
        <f>J21+J28+J33</f>
        <v>189</v>
      </c>
      <c r="K36" s="119">
        <f>K21+K28+K33</f>
        <v>459</v>
      </c>
      <c r="L36" s="119"/>
      <c r="M36" s="119">
        <f>M21+M28+M33</f>
        <v>3672</v>
      </c>
      <c r="N36" s="119"/>
      <c r="O36" s="119">
        <f>O21+O28+O33</f>
        <v>432</v>
      </c>
      <c r="P36" s="122"/>
      <c r="Q36" s="125">
        <f>R36/16</f>
        <v>12.9375</v>
      </c>
      <c r="R36" s="121">
        <f>R21</f>
        <v>207</v>
      </c>
      <c r="S36" s="126">
        <f>T36/14</f>
        <v>12.857142857142858</v>
      </c>
      <c r="T36" s="124">
        <f>T21</f>
        <v>180</v>
      </c>
      <c r="U36" s="125">
        <f>V36/15</f>
        <v>12.6</v>
      </c>
      <c r="V36" s="121">
        <f>V21</f>
        <v>189</v>
      </c>
      <c r="W36" s="126">
        <f>X36/6</f>
        <v>12</v>
      </c>
      <c r="X36" s="122">
        <f>X21</f>
        <v>72</v>
      </c>
    </row>
    <row r="37" spans="1:24" ht="13.5" customHeight="1">
      <c r="A37" s="117"/>
      <c r="B37" s="232" t="s">
        <v>81</v>
      </c>
      <c r="C37" s="232"/>
      <c r="D37" s="232"/>
      <c r="E37" s="232"/>
      <c r="F37" s="232"/>
      <c r="G37" s="127">
        <f>SUM(Q37:X37)</f>
        <v>12</v>
      </c>
      <c r="H37" s="128"/>
      <c r="I37" s="128"/>
      <c r="J37" s="128"/>
      <c r="K37" s="128"/>
      <c r="L37" s="128"/>
      <c r="M37" s="128"/>
      <c r="N37" s="128"/>
      <c r="O37" s="120"/>
      <c r="P37" s="122"/>
      <c r="Q37" s="118">
        <v>4</v>
      </c>
      <c r="R37" s="120"/>
      <c r="S37" s="120">
        <v>4</v>
      </c>
      <c r="T37" s="122"/>
      <c r="U37" s="118">
        <v>3</v>
      </c>
      <c r="V37" s="120"/>
      <c r="W37" s="120">
        <v>1</v>
      </c>
      <c r="X37" s="122"/>
    </row>
    <row r="38" spans="1:24" ht="13.5" customHeight="1">
      <c r="A38" s="117"/>
      <c r="B38" s="232" t="s">
        <v>82</v>
      </c>
      <c r="C38" s="232"/>
      <c r="D38" s="232"/>
      <c r="E38" s="232"/>
      <c r="F38" s="232"/>
      <c r="G38" s="127">
        <f>SUM(Q38:X38)</f>
        <v>3</v>
      </c>
      <c r="H38" s="128"/>
      <c r="I38" s="128"/>
      <c r="J38" s="128"/>
      <c r="K38" s="128"/>
      <c r="L38" s="128"/>
      <c r="M38" s="128"/>
      <c r="N38" s="128"/>
      <c r="O38" s="120"/>
      <c r="P38" s="122"/>
      <c r="Q38" s="118">
        <v>1</v>
      </c>
      <c r="R38" s="120"/>
      <c r="S38" s="120"/>
      <c r="T38" s="122"/>
      <c r="U38" s="118">
        <v>1</v>
      </c>
      <c r="V38" s="120"/>
      <c r="W38" s="120">
        <v>1</v>
      </c>
      <c r="X38" s="122"/>
    </row>
    <row r="39" spans="1:24" s="130" customFormat="1" ht="12.75">
      <c r="A39" s="129" t="s">
        <v>83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s="130" customFormat="1" ht="12.75">
      <c r="A40" s="129" t="s">
        <v>84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s="130" customFormat="1" ht="12.75">
      <c r="A41" s="129" t="s">
        <v>85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s="130" customFormat="1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s="132" customFormat="1" ht="15">
      <c r="A43" s="131"/>
      <c r="B43" s="131"/>
      <c r="C43" s="131"/>
      <c r="D43" s="233" t="s">
        <v>86</v>
      </c>
      <c r="E43" s="233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s="132" customFormat="1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132" customFormat="1" ht="21.75" customHeight="1">
      <c r="A45" s="131"/>
      <c r="B45" s="131"/>
      <c r="C45" s="131"/>
      <c r="D45" s="234" t="s">
        <v>87</v>
      </c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131"/>
      <c r="P45" s="131"/>
      <c r="Q45" s="133"/>
      <c r="R45" s="133"/>
      <c r="S45" s="133"/>
      <c r="T45" s="133"/>
      <c r="U45" s="133" t="s">
        <v>88</v>
      </c>
      <c r="V45" s="133"/>
      <c r="W45" s="133"/>
      <c r="X45" s="133"/>
    </row>
    <row r="46" spans="1:24" s="132" customFormat="1" ht="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5"/>
      <c r="L46" s="135"/>
      <c r="M46" s="135"/>
      <c r="N46" s="135"/>
      <c r="O46" s="136"/>
      <c r="P46" s="136"/>
      <c r="Q46" s="136"/>
      <c r="R46" s="136"/>
      <c r="S46" s="135"/>
      <c r="T46" s="135"/>
      <c r="U46" s="135"/>
      <c r="V46" s="135"/>
      <c r="W46" s="135"/>
      <c r="X46" s="135"/>
    </row>
    <row r="47" spans="1:24" s="132" customFormat="1" ht="19.5" customHeight="1">
      <c r="A47" s="134"/>
      <c r="B47" s="134"/>
      <c r="C47" s="134"/>
      <c r="D47" s="235" t="s">
        <v>89</v>
      </c>
      <c r="E47" s="235"/>
      <c r="F47" s="235"/>
      <c r="G47" s="235"/>
      <c r="H47" s="235"/>
      <c r="I47" s="235"/>
      <c r="J47" s="235"/>
      <c r="K47" s="135"/>
      <c r="L47" s="135"/>
      <c r="M47" s="135"/>
      <c r="N47" s="135"/>
      <c r="O47" s="131"/>
      <c r="P47" s="131"/>
      <c r="Q47" s="133"/>
      <c r="R47" s="133"/>
      <c r="S47" s="133"/>
      <c r="T47" s="133"/>
      <c r="U47" s="133" t="s">
        <v>90</v>
      </c>
      <c r="V47" s="133"/>
      <c r="W47" s="133"/>
      <c r="X47" s="133"/>
    </row>
    <row r="48" spans="1:24" s="132" customFormat="1" ht="15">
      <c r="A48" s="134"/>
      <c r="B48" s="134"/>
      <c r="C48" s="134"/>
      <c r="D48" s="137"/>
      <c r="E48" s="138"/>
      <c r="F48" s="138"/>
      <c r="G48" s="138"/>
      <c r="H48" s="138"/>
      <c r="I48" s="138"/>
      <c r="J48" s="138"/>
      <c r="K48" s="135"/>
      <c r="L48" s="135"/>
      <c r="M48" s="135"/>
      <c r="N48" s="135"/>
      <c r="O48" s="138"/>
      <c r="P48" s="138"/>
      <c r="Q48" s="138"/>
      <c r="R48" s="138"/>
      <c r="S48" s="138"/>
      <c r="T48" s="138"/>
      <c r="U48" s="135"/>
      <c r="V48" s="135"/>
      <c r="W48" s="135"/>
      <c r="X48" s="135"/>
    </row>
    <row r="49" spans="1:24" s="132" customFormat="1" ht="15">
      <c r="A49" s="134"/>
      <c r="B49" s="134"/>
      <c r="C49" s="134"/>
      <c r="X49" s="139"/>
    </row>
    <row r="50" spans="1:24" s="132" customFormat="1" ht="15">
      <c r="A50" s="134"/>
      <c r="B50" s="134"/>
      <c r="C50" s="134"/>
      <c r="D50" s="137"/>
      <c r="E50" s="138"/>
      <c r="F50" s="138"/>
      <c r="G50" s="138"/>
      <c r="H50" s="138"/>
      <c r="I50" s="138"/>
      <c r="J50" s="138"/>
      <c r="K50" s="135"/>
      <c r="L50" s="135"/>
      <c r="M50" s="135"/>
      <c r="N50" s="135"/>
      <c r="O50" s="138"/>
      <c r="P50" s="138"/>
      <c r="Q50" s="138"/>
      <c r="R50" s="138"/>
      <c r="S50" s="138"/>
      <c r="T50" s="139"/>
      <c r="U50" s="139"/>
      <c r="V50" s="139"/>
      <c r="W50" s="139"/>
      <c r="X50" s="139"/>
    </row>
    <row r="51" spans="1:24" s="132" customFormat="1" ht="15">
      <c r="A51" s="134"/>
      <c r="B51" s="134"/>
      <c r="C51" s="134"/>
      <c r="D51" s="137"/>
      <c r="E51" s="138"/>
      <c r="F51" s="138"/>
      <c r="G51" s="138"/>
      <c r="H51" s="138"/>
      <c r="I51" s="138"/>
      <c r="J51" s="138"/>
      <c r="K51" s="135"/>
      <c r="L51" s="135"/>
      <c r="M51" s="135"/>
      <c r="N51" s="135"/>
      <c r="O51" s="138"/>
      <c r="P51" s="138"/>
      <c r="Q51" s="138"/>
      <c r="R51" s="138"/>
      <c r="S51" s="138"/>
      <c r="T51" s="139"/>
      <c r="U51" s="139"/>
      <c r="V51" s="139"/>
      <c r="W51" s="139"/>
      <c r="X51" s="139"/>
    </row>
    <row r="52" spans="1:24" s="132" customFormat="1" ht="1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5"/>
      <c r="L52" s="135"/>
      <c r="M52" s="135"/>
      <c r="N52" s="135"/>
      <c r="O52" s="136"/>
      <c r="P52" s="136"/>
      <c r="Q52" s="136"/>
      <c r="R52" s="136"/>
      <c r="S52" s="135"/>
      <c r="T52" s="135"/>
      <c r="U52" s="135"/>
      <c r="V52" s="135"/>
      <c r="W52" s="135"/>
      <c r="X52" s="135"/>
    </row>
    <row r="53" spans="1:24" s="130" customFormat="1" ht="12.75">
      <c r="A53" s="140"/>
      <c r="B53" s="141"/>
      <c r="C53" s="141"/>
      <c r="D53" s="142"/>
      <c r="E53" s="142"/>
      <c r="F53" s="142"/>
      <c r="G53" s="142"/>
      <c r="H53" s="142"/>
      <c r="I53" s="142"/>
      <c r="J53" s="142"/>
      <c r="K53" s="2"/>
      <c r="L53" s="2"/>
      <c r="M53" s="2"/>
      <c r="N53" s="2"/>
      <c r="O53" s="129"/>
      <c r="P53" s="129"/>
      <c r="Q53" s="129"/>
      <c r="R53" s="129"/>
      <c r="S53" s="129"/>
      <c r="T53" s="129"/>
      <c r="U53" s="129"/>
      <c r="V53" s="129"/>
      <c r="W53" s="2"/>
      <c r="X53" s="2"/>
    </row>
    <row r="54" spans="1:24" s="10" customFormat="1" ht="17.25" customHeight="1">
      <c r="A54" s="5"/>
      <c r="B54" s="5"/>
      <c r="C54" s="5"/>
      <c r="D54" s="5"/>
      <c r="E54" s="197" t="s">
        <v>91</v>
      </c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7"/>
      <c r="W54" s="5"/>
      <c r="X54" s="5"/>
    </row>
    <row r="55" spans="1:24" s="10" customFormat="1" ht="18.75" customHeight="1">
      <c r="A55" s="14"/>
      <c r="B55" s="15"/>
      <c r="C55" s="15"/>
      <c r="D55" s="197" t="s">
        <v>11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</row>
    <row r="56" spans="1:24" s="10" customFormat="1" ht="17.25" customHeight="1">
      <c r="A56" s="5"/>
      <c r="B56" s="5"/>
      <c r="C56" s="143" t="s">
        <v>92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5"/>
    </row>
    <row r="57" spans="1:24" s="130" customFormat="1" ht="12" customHeight="1">
      <c r="A57" s="144"/>
      <c r="B57" s="2"/>
      <c r="C57" s="2"/>
      <c r="D57" s="2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2"/>
      <c r="W57" s="2"/>
      <c r="X57" s="2"/>
    </row>
    <row r="58" spans="1:24" s="42" customFormat="1" ht="12.75" customHeight="1">
      <c r="A58" s="208" t="s">
        <v>29</v>
      </c>
      <c r="B58" s="236" t="s">
        <v>30</v>
      </c>
      <c r="C58" s="236"/>
      <c r="D58" s="236"/>
      <c r="E58" s="236"/>
      <c r="F58" s="236"/>
      <c r="G58" s="237" t="s">
        <v>31</v>
      </c>
      <c r="H58" s="211" t="s">
        <v>32</v>
      </c>
      <c r="I58" s="211"/>
      <c r="J58" s="211"/>
      <c r="K58" s="211"/>
      <c r="L58" s="211"/>
      <c r="M58" s="211" t="s">
        <v>33</v>
      </c>
      <c r="N58" s="211"/>
      <c r="O58" s="211"/>
      <c r="P58" s="238" t="s">
        <v>34</v>
      </c>
      <c r="Q58" s="239" t="s">
        <v>35</v>
      </c>
      <c r="R58" s="239"/>
      <c r="S58" s="239"/>
      <c r="T58" s="239"/>
      <c r="U58" s="239"/>
      <c r="V58" s="239"/>
      <c r="W58" s="239"/>
      <c r="X58" s="239"/>
    </row>
    <row r="59" spans="1:24" s="42" customFormat="1" ht="19.5" customHeight="1">
      <c r="A59" s="208"/>
      <c r="B59" s="236"/>
      <c r="C59" s="236"/>
      <c r="D59" s="236"/>
      <c r="E59" s="236"/>
      <c r="F59" s="236"/>
      <c r="G59" s="237"/>
      <c r="H59" s="211"/>
      <c r="I59" s="211"/>
      <c r="J59" s="211"/>
      <c r="K59" s="211"/>
      <c r="L59" s="211"/>
      <c r="M59" s="211"/>
      <c r="N59" s="211"/>
      <c r="O59" s="211"/>
      <c r="P59" s="238"/>
      <c r="Q59" s="239"/>
      <c r="R59" s="239"/>
      <c r="S59" s="239"/>
      <c r="T59" s="239"/>
      <c r="U59" s="239"/>
      <c r="V59" s="239"/>
      <c r="W59" s="239"/>
      <c r="X59" s="239"/>
    </row>
    <row r="60" spans="1:24" s="42" customFormat="1" ht="24.75" customHeight="1">
      <c r="A60" s="208"/>
      <c r="B60" s="236"/>
      <c r="C60" s="236"/>
      <c r="D60" s="236"/>
      <c r="E60" s="236"/>
      <c r="F60" s="236"/>
      <c r="G60" s="237"/>
      <c r="H60" s="240" t="s">
        <v>23</v>
      </c>
      <c r="I60" s="241" t="s">
        <v>36</v>
      </c>
      <c r="J60" s="216" t="s">
        <v>37</v>
      </c>
      <c r="K60" s="216"/>
      <c r="L60" s="216"/>
      <c r="M60" s="242" t="s">
        <v>23</v>
      </c>
      <c r="N60" s="218" t="s">
        <v>38</v>
      </c>
      <c r="O60" s="218"/>
      <c r="P60" s="238"/>
      <c r="Q60" s="239" t="s">
        <v>39</v>
      </c>
      <c r="R60" s="239"/>
      <c r="S60" s="239"/>
      <c r="T60" s="239"/>
      <c r="U60" s="239" t="s">
        <v>40</v>
      </c>
      <c r="V60" s="239"/>
      <c r="W60" s="239"/>
      <c r="X60" s="239"/>
    </row>
    <row r="61" spans="1:24" s="42" customFormat="1" ht="28.5" customHeight="1">
      <c r="A61" s="208"/>
      <c r="B61" s="236"/>
      <c r="C61" s="236"/>
      <c r="D61" s="236"/>
      <c r="E61" s="236"/>
      <c r="F61" s="236"/>
      <c r="G61" s="237"/>
      <c r="H61" s="240"/>
      <c r="I61" s="241"/>
      <c r="J61" s="147" t="s">
        <v>41</v>
      </c>
      <c r="K61" s="147" t="s">
        <v>42</v>
      </c>
      <c r="L61" s="147" t="s">
        <v>43</v>
      </c>
      <c r="M61" s="242"/>
      <c r="N61" s="146" t="s">
        <v>44</v>
      </c>
      <c r="O61" s="146" t="s">
        <v>45</v>
      </c>
      <c r="P61" s="238"/>
      <c r="Q61" s="243" t="s">
        <v>46</v>
      </c>
      <c r="R61" s="243"/>
      <c r="S61" s="221" t="s">
        <v>47</v>
      </c>
      <c r="T61" s="221"/>
      <c r="U61" s="243" t="s">
        <v>48</v>
      </c>
      <c r="V61" s="243"/>
      <c r="W61" s="221" t="s">
        <v>49</v>
      </c>
      <c r="X61" s="221"/>
    </row>
    <row r="62" spans="1:24" s="42" customFormat="1" ht="18.75" customHeight="1">
      <c r="A62" s="148" t="s">
        <v>93</v>
      </c>
      <c r="B62" s="244" t="s">
        <v>61</v>
      </c>
      <c r="C62" s="244"/>
      <c r="D62" s="244"/>
      <c r="E62" s="244"/>
      <c r="F62" s="244"/>
      <c r="G62" s="149">
        <f>SUM(G63:G71)</f>
        <v>66</v>
      </c>
      <c r="H62" s="150">
        <f>SUM(H63:H71)</f>
        <v>513</v>
      </c>
      <c r="I62" s="150">
        <f>SUM(I63:I71)</f>
        <v>98</v>
      </c>
      <c r="J62" s="150">
        <f>SUM(J63:J71)</f>
        <v>162</v>
      </c>
      <c r="K62" s="150">
        <f>SUM(K63:K71)</f>
        <v>351</v>
      </c>
      <c r="L62" s="150"/>
      <c r="M62" s="150">
        <f>SUM(M63:M71)</f>
        <v>1863</v>
      </c>
      <c r="N62" s="150"/>
      <c r="O62" s="150">
        <f>SUM(O63:O71)</f>
        <v>324</v>
      </c>
      <c r="P62" s="151" t="s">
        <v>52</v>
      </c>
      <c r="Q62" s="149">
        <f aca="true" t="shared" si="2" ref="Q62:X62">SUM(Q63:Q71)</f>
        <v>9</v>
      </c>
      <c r="R62" s="150">
        <f t="shared" si="2"/>
        <v>72</v>
      </c>
      <c r="S62" s="150">
        <f t="shared" si="2"/>
        <v>24</v>
      </c>
      <c r="T62" s="150">
        <f t="shared" si="2"/>
        <v>180</v>
      </c>
      <c r="U62" s="149">
        <f t="shared" si="2"/>
        <v>24</v>
      </c>
      <c r="V62" s="150">
        <f t="shared" si="2"/>
        <v>189</v>
      </c>
      <c r="W62" s="150">
        <f t="shared" si="2"/>
        <v>9</v>
      </c>
      <c r="X62" s="151">
        <f t="shared" si="2"/>
        <v>72</v>
      </c>
    </row>
    <row r="63" spans="1:24" ht="25.5" customHeight="1">
      <c r="A63" s="152" t="s">
        <v>93</v>
      </c>
      <c r="B63" s="245" t="s">
        <v>94</v>
      </c>
      <c r="C63" s="245"/>
      <c r="D63" s="245"/>
      <c r="E63" s="245"/>
      <c r="F63" s="245"/>
      <c r="G63" s="153">
        <v>6</v>
      </c>
      <c r="H63" s="154">
        <f>R63+T63+V63+X63</f>
        <v>45</v>
      </c>
      <c r="I63" s="154">
        <v>9</v>
      </c>
      <c r="J63" s="154">
        <v>9</v>
      </c>
      <c r="K63" s="154">
        <v>36</v>
      </c>
      <c r="L63" s="154"/>
      <c r="M63" s="154">
        <f aca="true" t="shared" si="3" ref="M63:M70">G63*36-H63</f>
        <v>171</v>
      </c>
      <c r="N63" s="154"/>
      <c r="O63" s="154">
        <v>36</v>
      </c>
      <c r="P63" s="155" t="s">
        <v>45</v>
      </c>
      <c r="Q63" s="153">
        <v>6</v>
      </c>
      <c r="R63" s="156">
        <v>45</v>
      </c>
      <c r="S63" s="156"/>
      <c r="T63" s="157"/>
      <c r="U63" s="153"/>
      <c r="V63" s="156"/>
      <c r="W63" s="156"/>
      <c r="X63" s="157"/>
    </row>
    <row r="64" spans="1:24" ht="24" customHeight="1">
      <c r="A64" s="152" t="s">
        <v>95</v>
      </c>
      <c r="B64" s="246" t="s">
        <v>96</v>
      </c>
      <c r="C64" s="246"/>
      <c r="D64" s="246"/>
      <c r="E64" s="246"/>
      <c r="F64" s="246"/>
      <c r="G64" s="25">
        <v>3</v>
      </c>
      <c r="H64" s="93">
        <v>27</v>
      </c>
      <c r="I64" s="93">
        <v>4</v>
      </c>
      <c r="J64" s="93">
        <v>9</v>
      </c>
      <c r="K64" s="93">
        <v>18</v>
      </c>
      <c r="L64" s="93"/>
      <c r="M64" s="154">
        <f t="shared" si="3"/>
        <v>81</v>
      </c>
      <c r="N64" s="93"/>
      <c r="O64" s="93"/>
      <c r="P64" s="158" t="s">
        <v>97</v>
      </c>
      <c r="Q64" s="25">
        <v>3</v>
      </c>
      <c r="R64" s="26">
        <v>27</v>
      </c>
      <c r="S64" s="26"/>
      <c r="T64" s="27"/>
      <c r="U64" s="25"/>
      <c r="V64" s="26"/>
      <c r="W64" s="26"/>
      <c r="X64" s="27"/>
    </row>
    <row r="65" spans="1:24" ht="12" customHeight="1">
      <c r="A65" s="152" t="s">
        <v>98</v>
      </c>
      <c r="B65" s="247" t="s">
        <v>99</v>
      </c>
      <c r="C65" s="247"/>
      <c r="D65" s="247"/>
      <c r="E65" s="247"/>
      <c r="F65" s="247"/>
      <c r="G65" s="25">
        <v>6</v>
      </c>
      <c r="H65" s="93">
        <f>R65+T65+V65+X65</f>
        <v>45</v>
      </c>
      <c r="I65" s="93">
        <v>9</v>
      </c>
      <c r="J65" s="93">
        <v>18</v>
      </c>
      <c r="K65" s="93">
        <v>27</v>
      </c>
      <c r="L65" s="93"/>
      <c r="M65" s="154">
        <f t="shared" si="3"/>
        <v>171</v>
      </c>
      <c r="N65" s="93"/>
      <c r="O65" s="93">
        <v>36</v>
      </c>
      <c r="P65" s="158" t="s">
        <v>45</v>
      </c>
      <c r="Q65" s="25"/>
      <c r="R65" s="26"/>
      <c r="S65" s="26">
        <v>6</v>
      </c>
      <c r="T65" s="27">
        <v>45</v>
      </c>
      <c r="U65" s="25"/>
      <c r="V65" s="26"/>
      <c r="W65" s="26"/>
      <c r="X65" s="27"/>
    </row>
    <row r="66" spans="1:24" ht="24" customHeight="1">
      <c r="A66" s="152" t="s">
        <v>100</v>
      </c>
      <c r="B66" s="248" t="s">
        <v>101</v>
      </c>
      <c r="C66" s="248"/>
      <c r="D66" s="248"/>
      <c r="E66" s="248"/>
      <c r="F66" s="248"/>
      <c r="G66" s="25">
        <v>6</v>
      </c>
      <c r="H66" s="93">
        <f>R66+T66+V66+X66</f>
        <v>45</v>
      </c>
      <c r="I66" s="93">
        <v>9</v>
      </c>
      <c r="J66" s="93">
        <v>18</v>
      </c>
      <c r="K66" s="93">
        <v>27</v>
      </c>
      <c r="L66" s="93"/>
      <c r="M66" s="154">
        <f t="shared" si="3"/>
        <v>171</v>
      </c>
      <c r="N66" s="93"/>
      <c r="O66" s="93">
        <v>36</v>
      </c>
      <c r="P66" s="158" t="s">
        <v>45</v>
      </c>
      <c r="Q66" s="25"/>
      <c r="R66" s="26"/>
      <c r="S66" s="26">
        <v>6</v>
      </c>
      <c r="T66" s="27">
        <v>45</v>
      </c>
      <c r="U66" s="25"/>
      <c r="V66" s="26"/>
      <c r="W66" s="26"/>
      <c r="X66" s="27"/>
    </row>
    <row r="67" spans="1:24" ht="24" customHeight="1">
      <c r="A67" s="152" t="s">
        <v>102</v>
      </c>
      <c r="B67" s="248" t="s">
        <v>103</v>
      </c>
      <c r="C67" s="248"/>
      <c r="D67" s="248"/>
      <c r="E67" s="248"/>
      <c r="F67" s="248"/>
      <c r="G67" s="25">
        <v>6</v>
      </c>
      <c r="H67" s="93">
        <f>R67+T67+V67+X67</f>
        <v>45</v>
      </c>
      <c r="I67" s="93">
        <v>9</v>
      </c>
      <c r="J67" s="93">
        <v>18</v>
      </c>
      <c r="K67" s="93">
        <v>27</v>
      </c>
      <c r="L67" s="93"/>
      <c r="M67" s="154">
        <f t="shared" si="3"/>
        <v>171</v>
      </c>
      <c r="N67" s="93"/>
      <c r="O67" s="93">
        <v>36</v>
      </c>
      <c r="P67" s="158" t="s">
        <v>45</v>
      </c>
      <c r="Q67" s="25"/>
      <c r="R67" s="26"/>
      <c r="S67" s="93"/>
      <c r="T67" s="94"/>
      <c r="U67" s="25">
        <v>6</v>
      </c>
      <c r="V67" s="26">
        <v>45</v>
      </c>
      <c r="W67" s="26"/>
      <c r="X67" s="27"/>
    </row>
    <row r="68" spans="1:24" ht="13.5" customHeight="1">
      <c r="A68" s="152" t="s">
        <v>104</v>
      </c>
      <c r="B68" s="249" t="s">
        <v>105</v>
      </c>
      <c r="C68" s="249"/>
      <c r="D68" s="249"/>
      <c r="E68" s="249"/>
      <c r="F68" s="249"/>
      <c r="G68" s="25">
        <v>6</v>
      </c>
      <c r="H68" s="93">
        <f>R68+T68+V68+X68</f>
        <v>45</v>
      </c>
      <c r="I68" s="93">
        <v>9</v>
      </c>
      <c r="J68" s="93">
        <v>18</v>
      </c>
      <c r="K68" s="93">
        <v>27</v>
      </c>
      <c r="L68" s="93"/>
      <c r="M68" s="154">
        <f t="shared" si="3"/>
        <v>171</v>
      </c>
      <c r="N68" s="93"/>
      <c r="O68" s="93">
        <v>36</v>
      </c>
      <c r="P68" s="158" t="s">
        <v>45</v>
      </c>
      <c r="Q68" s="25"/>
      <c r="R68" s="26"/>
      <c r="S68" s="93">
        <v>6</v>
      </c>
      <c r="T68" s="94">
        <v>45</v>
      </c>
      <c r="U68" s="25"/>
      <c r="V68" s="26"/>
      <c r="W68" s="26"/>
      <c r="X68" s="27"/>
    </row>
    <row r="69" spans="1:24" ht="25.5" customHeight="1">
      <c r="A69" s="152" t="s">
        <v>106</v>
      </c>
      <c r="B69" s="246" t="s">
        <v>107</v>
      </c>
      <c r="C69" s="246"/>
      <c r="D69" s="246"/>
      <c r="E69" s="246"/>
      <c r="F69" s="246"/>
      <c r="G69" s="25">
        <v>6</v>
      </c>
      <c r="H69" s="93">
        <f>R69+T69+V69+X69</f>
        <v>45</v>
      </c>
      <c r="I69" s="93">
        <v>9</v>
      </c>
      <c r="J69" s="93">
        <v>18</v>
      </c>
      <c r="K69" s="93">
        <v>27</v>
      </c>
      <c r="L69" s="93"/>
      <c r="M69" s="154">
        <f t="shared" si="3"/>
        <v>171</v>
      </c>
      <c r="N69" s="93"/>
      <c r="O69" s="93">
        <v>36</v>
      </c>
      <c r="P69" s="158" t="s">
        <v>45</v>
      </c>
      <c r="Q69" s="25"/>
      <c r="R69" s="26"/>
      <c r="S69" s="26">
        <v>6</v>
      </c>
      <c r="T69" s="27">
        <v>45</v>
      </c>
      <c r="U69" s="25"/>
      <c r="V69" s="26"/>
      <c r="W69" s="26"/>
      <c r="X69" s="27"/>
    </row>
    <row r="70" spans="1:24" ht="15" customHeight="1">
      <c r="A70" s="152" t="s">
        <v>108</v>
      </c>
      <c r="B70" s="250" t="s">
        <v>109</v>
      </c>
      <c r="C70" s="250"/>
      <c r="D70" s="250"/>
      <c r="E70" s="250"/>
      <c r="F70" s="250"/>
      <c r="G70" s="159">
        <v>3</v>
      </c>
      <c r="H70" s="97">
        <v>27</v>
      </c>
      <c r="I70" s="97">
        <v>4</v>
      </c>
      <c r="J70" s="97">
        <v>9</v>
      </c>
      <c r="K70" s="97">
        <v>18</v>
      </c>
      <c r="L70" s="97"/>
      <c r="M70" s="160">
        <f t="shared" si="3"/>
        <v>81</v>
      </c>
      <c r="N70" s="97"/>
      <c r="O70" s="97"/>
      <c r="P70" s="161" t="s">
        <v>97</v>
      </c>
      <c r="Q70" s="159"/>
      <c r="R70" s="98"/>
      <c r="S70" s="98"/>
      <c r="T70" s="101"/>
      <c r="U70" s="159">
        <v>3</v>
      </c>
      <c r="V70" s="98">
        <v>27</v>
      </c>
      <c r="W70" s="98"/>
      <c r="X70" s="101"/>
    </row>
    <row r="71" spans="1:24" s="68" customFormat="1" ht="12.75" customHeight="1">
      <c r="A71" s="162" t="s">
        <v>63</v>
      </c>
      <c r="B71" s="251" t="s">
        <v>110</v>
      </c>
      <c r="C71" s="251"/>
      <c r="D71" s="251"/>
      <c r="E71" s="251"/>
      <c r="F71" s="251"/>
      <c r="G71" s="103">
        <f>SUM(G72:G79)</f>
        <v>24</v>
      </c>
      <c r="H71" s="104">
        <f>SUM(H72:H79)</f>
        <v>189</v>
      </c>
      <c r="I71" s="104">
        <f>SUM(I72:I79)</f>
        <v>36</v>
      </c>
      <c r="J71" s="104">
        <f>SUM(J72:J79)</f>
        <v>45</v>
      </c>
      <c r="K71" s="104">
        <f>SUM(K72:K79)</f>
        <v>144</v>
      </c>
      <c r="L71" s="104"/>
      <c r="M71" s="104">
        <f>SUM(M72:M79)</f>
        <v>675</v>
      </c>
      <c r="N71" s="104"/>
      <c r="O71" s="104">
        <f>SUM(O72:O79)</f>
        <v>108</v>
      </c>
      <c r="P71" s="163" t="s">
        <v>52</v>
      </c>
      <c r="Q71" s="164"/>
      <c r="R71" s="165"/>
      <c r="S71" s="165"/>
      <c r="T71" s="166"/>
      <c r="U71" s="103">
        <f>SUM(U72:U79)</f>
        <v>15</v>
      </c>
      <c r="V71" s="104">
        <f>SUM(V72:V79)</f>
        <v>117</v>
      </c>
      <c r="W71" s="104">
        <f>SUM(W72:W79)</f>
        <v>9</v>
      </c>
      <c r="X71" s="163">
        <f>SUM(X72:X79)</f>
        <v>72</v>
      </c>
    </row>
    <row r="72" spans="1:24" s="68" customFormat="1" ht="24" customHeight="1">
      <c r="A72" s="167" t="s">
        <v>111</v>
      </c>
      <c r="B72" s="252" t="s">
        <v>112</v>
      </c>
      <c r="C72" s="252"/>
      <c r="D72" s="252"/>
      <c r="E72" s="252"/>
      <c r="F72" s="252"/>
      <c r="G72" s="153">
        <v>9</v>
      </c>
      <c r="H72" s="154">
        <f>R72+T72+V72+X72</f>
        <v>72</v>
      </c>
      <c r="I72" s="154">
        <v>14</v>
      </c>
      <c r="J72" s="154">
        <v>18</v>
      </c>
      <c r="K72" s="154">
        <v>54</v>
      </c>
      <c r="L72" s="168"/>
      <c r="M72" s="154">
        <f>G72*36-H72</f>
        <v>252</v>
      </c>
      <c r="N72" s="168"/>
      <c r="O72" s="168">
        <v>36</v>
      </c>
      <c r="P72" s="155" t="s">
        <v>45</v>
      </c>
      <c r="Q72" s="169"/>
      <c r="R72" s="170"/>
      <c r="S72" s="170"/>
      <c r="T72" s="171"/>
      <c r="U72" s="169">
        <v>9</v>
      </c>
      <c r="V72" s="170">
        <v>72</v>
      </c>
      <c r="W72" s="170"/>
      <c r="X72" s="171"/>
    </row>
    <row r="73" spans="1:24" s="68" customFormat="1" ht="20.25" customHeight="1">
      <c r="A73" s="172" t="s">
        <v>113</v>
      </c>
      <c r="B73" s="253" t="s">
        <v>114</v>
      </c>
      <c r="C73" s="253"/>
      <c r="D73" s="253"/>
      <c r="E73" s="253"/>
      <c r="F73" s="253"/>
      <c r="G73" s="25"/>
      <c r="H73" s="93"/>
      <c r="I73" s="66"/>
      <c r="J73" s="66"/>
      <c r="K73" s="66"/>
      <c r="L73" s="66"/>
      <c r="M73" s="93"/>
      <c r="N73" s="66"/>
      <c r="O73" s="66"/>
      <c r="P73" s="158"/>
      <c r="Q73" s="25"/>
      <c r="R73" s="26"/>
      <c r="S73" s="26"/>
      <c r="T73" s="27"/>
      <c r="U73" s="25"/>
      <c r="V73" s="26"/>
      <c r="W73" s="26"/>
      <c r="X73" s="27"/>
    </row>
    <row r="74" spans="1:24" ht="21.75" customHeight="1">
      <c r="A74" s="173" t="s">
        <v>115</v>
      </c>
      <c r="B74" s="253" t="s">
        <v>116</v>
      </c>
      <c r="C74" s="253"/>
      <c r="D74" s="253"/>
      <c r="E74" s="253"/>
      <c r="F74" s="253"/>
      <c r="G74" s="25">
        <v>6</v>
      </c>
      <c r="H74" s="93">
        <f>R74+T74+V74+X74</f>
        <v>45</v>
      </c>
      <c r="I74" s="93">
        <v>9</v>
      </c>
      <c r="J74" s="93">
        <v>9</v>
      </c>
      <c r="K74" s="93">
        <v>36</v>
      </c>
      <c r="L74" s="93"/>
      <c r="M74" s="154">
        <f>G74*36-H74</f>
        <v>171</v>
      </c>
      <c r="N74" s="93"/>
      <c r="O74" s="93">
        <v>36</v>
      </c>
      <c r="P74" s="158" t="s">
        <v>45</v>
      </c>
      <c r="Q74" s="25"/>
      <c r="R74" s="26"/>
      <c r="S74" s="26"/>
      <c r="T74" s="27"/>
      <c r="U74" s="25"/>
      <c r="V74" s="26"/>
      <c r="W74" s="26">
        <v>6</v>
      </c>
      <c r="X74" s="27">
        <v>45</v>
      </c>
    </row>
    <row r="75" spans="1:24" s="68" customFormat="1" ht="28.5" customHeight="1">
      <c r="A75" s="173" t="s">
        <v>117</v>
      </c>
      <c r="B75" s="253" t="s">
        <v>118</v>
      </c>
      <c r="C75" s="253"/>
      <c r="D75" s="253"/>
      <c r="E75" s="253"/>
      <c r="F75" s="253"/>
      <c r="G75" s="25"/>
      <c r="H75" s="93"/>
      <c r="I75" s="93"/>
      <c r="J75" s="93"/>
      <c r="K75" s="93"/>
      <c r="L75" s="93"/>
      <c r="M75" s="93"/>
      <c r="N75" s="93"/>
      <c r="O75" s="93"/>
      <c r="P75" s="158"/>
      <c r="Q75" s="25"/>
      <c r="R75" s="26"/>
      <c r="S75" s="26"/>
      <c r="T75" s="27"/>
      <c r="U75" s="25"/>
      <c r="V75" s="26"/>
      <c r="W75" s="26"/>
      <c r="X75" s="27"/>
    </row>
    <row r="76" spans="1:24" ht="22.5" customHeight="1">
      <c r="A76" s="173" t="s">
        <v>119</v>
      </c>
      <c r="B76" s="254" t="s">
        <v>120</v>
      </c>
      <c r="C76" s="254"/>
      <c r="D76" s="254"/>
      <c r="E76" s="254"/>
      <c r="F76" s="254"/>
      <c r="G76" s="25">
        <v>3</v>
      </c>
      <c r="H76" s="93">
        <v>27</v>
      </c>
      <c r="I76" s="93">
        <v>4</v>
      </c>
      <c r="J76" s="93">
        <v>9</v>
      </c>
      <c r="K76" s="93">
        <v>18</v>
      </c>
      <c r="L76" s="93"/>
      <c r="M76" s="154">
        <f>G76*36-H76</f>
        <v>81</v>
      </c>
      <c r="N76" s="93"/>
      <c r="O76" s="93"/>
      <c r="P76" s="158" t="s">
        <v>97</v>
      </c>
      <c r="Q76" s="25"/>
      <c r="R76" s="26"/>
      <c r="S76" s="26"/>
      <c r="T76" s="27"/>
      <c r="U76" s="25"/>
      <c r="V76" s="26"/>
      <c r="W76" s="26">
        <v>3</v>
      </c>
      <c r="X76" s="27">
        <v>27</v>
      </c>
    </row>
    <row r="77" spans="1:24" ht="24" customHeight="1">
      <c r="A77" s="174" t="s">
        <v>121</v>
      </c>
      <c r="B77" s="255" t="s">
        <v>122</v>
      </c>
      <c r="C77" s="255"/>
      <c r="D77" s="255"/>
      <c r="E77" s="255"/>
      <c r="F77" s="255"/>
      <c r="G77" s="96"/>
      <c r="H77" s="97"/>
      <c r="I77" s="97"/>
      <c r="J77" s="97"/>
      <c r="K77" s="97"/>
      <c r="L77" s="97"/>
      <c r="M77" s="97"/>
      <c r="N77" s="97"/>
      <c r="O77" s="97"/>
      <c r="P77" s="175"/>
      <c r="Q77" s="96"/>
      <c r="R77" s="97"/>
      <c r="S77" s="97"/>
      <c r="T77" s="102"/>
      <c r="U77" s="96"/>
      <c r="V77" s="97"/>
      <c r="W77" s="98"/>
      <c r="X77" s="101"/>
    </row>
    <row r="78" spans="1:24" ht="15" customHeight="1">
      <c r="A78" s="176" t="s">
        <v>123</v>
      </c>
      <c r="B78" s="256" t="s">
        <v>124</v>
      </c>
      <c r="C78" s="256"/>
      <c r="D78" s="256"/>
      <c r="E78" s="256"/>
      <c r="F78" s="256"/>
      <c r="G78" s="25">
        <v>6</v>
      </c>
      <c r="H78" s="93">
        <f>R78+T78+V78+X78</f>
        <v>45</v>
      </c>
      <c r="I78" s="93">
        <v>9</v>
      </c>
      <c r="J78" s="93">
        <v>9</v>
      </c>
      <c r="K78" s="93">
        <v>36</v>
      </c>
      <c r="L78" s="93"/>
      <c r="M78" s="93">
        <f>G78*36-H78</f>
        <v>171</v>
      </c>
      <c r="N78" s="93"/>
      <c r="O78" s="93">
        <v>36</v>
      </c>
      <c r="P78" s="158" t="s">
        <v>45</v>
      </c>
      <c r="Q78" s="92"/>
      <c r="R78" s="93"/>
      <c r="S78" s="93"/>
      <c r="T78" s="94"/>
      <c r="U78" s="92">
        <v>6</v>
      </c>
      <c r="V78" s="93">
        <v>45</v>
      </c>
      <c r="W78" s="26"/>
      <c r="X78" s="27"/>
    </row>
    <row r="79" spans="1:24" ht="15.75" customHeight="1">
      <c r="A79" s="177" t="s">
        <v>125</v>
      </c>
      <c r="B79" s="257" t="s">
        <v>126</v>
      </c>
      <c r="C79" s="257"/>
      <c r="D79" s="257"/>
      <c r="E79" s="257"/>
      <c r="F79" s="257"/>
      <c r="G79" s="178"/>
      <c r="H79" s="179"/>
      <c r="I79" s="179"/>
      <c r="J79" s="179"/>
      <c r="K79" s="179"/>
      <c r="L79" s="179"/>
      <c r="M79" s="179"/>
      <c r="N79" s="179"/>
      <c r="O79" s="179"/>
      <c r="P79" s="180"/>
      <c r="Q79" s="178"/>
      <c r="R79" s="179"/>
      <c r="S79" s="179"/>
      <c r="T79" s="181"/>
      <c r="U79" s="178"/>
      <c r="V79" s="179"/>
      <c r="W79" s="34"/>
      <c r="X79" s="35"/>
    </row>
    <row r="80" spans="1:24" ht="15.75" customHeight="1">
      <c r="A80" s="182"/>
      <c r="B80" s="183"/>
      <c r="C80" s="183"/>
      <c r="D80" s="183"/>
      <c r="E80" s="183"/>
      <c r="F80" s="183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5"/>
      <c r="X80" s="185"/>
    </row>
    <row r="81" spans="1:24" ht="14.25" customHeight="1">
      <c r="A81" s="186"/>
      <c r="B81" s="187"/>
      <c r="C81" s="187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5"/>
      <c r="V81" s="185"/>
      <c r="W81" s="185"/>
      <c r="X81" s="185"/>
    </row>
    <row r="82" spans="1:24" ht="14.25" customHeight="1">
      <c r="A82" s="186"/>
      <c r="B82" s="187"/>
      <c r="C82" s="18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>
      <c r="A83" s="186"/>
      <c r="B83" s="187"/>
      <c r="C83" s="187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5"/>
      <c r="V83" s="185"/>
      <c r="W83" s="185"/>
      <c r="X83" s="185"/>
    </row>
    <row r="85" spans="1:24" ht="15.75">
      <c r="A85" s="5"/>
      <c r="B85" s="5"/>
      <c r="C85" s="5"/>
      <c r="D85" s="5"/>
      <c r="E85" s="197" t="s">
        <v>127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7"/>
      <c r="W85" s="5"/>
      <c r="X85" s="5"/>
    </row>
    <row r="86" spans="1:24" ht="15.75">
      <c r="A86" s="14"/>
      <c r="B86" s="15"/>
      <c r="C86" s="15"/>
      <c r="D86" s="197" t="s">
        <v>11</v>
      </c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</row>
    <row r="87" spans="1:25" ht="15.75">
      <c r="A87" s="5"/>
      <c r="B87" s="194" t="s">
        <v>128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</row>
    <row r="88" spans="1:22" ht="12.75">
      <c r="A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2"/>
    </row>
    <row r="89" spans="1:24" ht="12.75" customHeight="1">
      <c r="A89" s="208" t="s">
        <v>29</v>
      </c>
      <c r="B89" s="236" t="s">
        <v>30</v>
      </c>
      <c r="C89" s="236"/>
      <c r="D89" s="236"/>
      <c r="E89" s="236"/>
      <c r="F89" s="236"/>
      <c r="G89" s="210" t="s">
        <v>31</v>
      </c>
      <c r="H89" s="211" t="s">
        <v>32</v>
      </c>
      <c r="I89" s="211"/>
      <c r="J89" s="211"/>
      <c r="K89" s="211"/>
      <c r="L89" s="211"/>
      <c r="M89" s="211" t="s">
        <v>33</v>
      </c>
      <c r="N89" s="211"/>
      <c r="O89" s="211"/>
      <c r="P89" s="258" t="s">
        <v>34</v>
      </c>
      <c r="Q89" s="239" t="s">
        <v>35</v>
      </c>
      <c r="R89" s="239"/>
      <c r="S89" s="239"/>
      <c r="T89" s="239"/>
      <c r="U89" s="239"/>
      <c r="V89" s="239"/>
      <c r="W89" s="239"/>
      <c r="X89" s="239"/>
    </row>
    <row r="90" spans="1:24" ht="12.75">
      <c r="A90" s="208"/>
      <c r="B90" s="236"/>
      <c r="C90" s="236"/>
      <c r="D90" s="236"/>
      <c r="E90" s="236"/>
      <c r="F90" s="236"/>
      <c r="G90" s="210"/>
      <c r="H90" s="211"/>
      <c r="I90" s="211"/>
      <c r="J90" s="211"/>
      <c r="K90" s="211"/>
      <c r="L90" s="211"/>
      <c r="M90" s="211"/>
      <c r="N90" s="211"/>
      <c r="O90" s="211"/>
      <c r="P90" s="258"/>
      <c r="Q90" s="239"/>
      <c r="R90" s="239"/>
      <c r="S90" s="239"/>
      <c r="T90" s="239"/>
      <c r="U90" s="239"/>
      <c r="V90" s="239"/>
      <c r="W90" s="239"/>
      <c r="X90" s="239"/>
    </row>
    <row r="91" spans="1:24" ht="22.5" customHeight="1">
      <c r="A91" s="208"/>
      <c r="B91" s="236"/>
      <c r="C91" s="236"/>
      <c r="D91" s="236"/>
      <c r="E91" s="236"/>
      <c r="F91" s="236"/>
      <c r="G91" s="210"/>
      <c r="H91" s="259" t="s">
        <v>23</v>
      </c>
      <c r="I91" s="215" t="s">
        <v>36</v>
      </c>
      <c r="J91" s="216" t="s">
        <v>37</v>
      </c>
      <c r="K91" s="216"/>
      <c r="L91" s="216"/>
      <c r="M91" s="217" t="s">
        <v>23</v>
      </c>
      <c r="N91" s="218" t="s">
        <v>38</v>
      </c>
      <c r="O91" s="218"/>
      <c r="P91" s="258"/>
      <c r="Q91" s="260" t="s">
        <v>39</v>
      </c>
      <c r="R91" s="260"/>
      <c r="S91" s="260"/>
      <c r="T91" s="260"/>
      <c r="U91" s="260" t="s">
        <v>40</v>
      </c>
      <c r="V91" s="260"/>
      <c r="W91" s="260"/>
      <c r="X91" s="260"/>
    </row>
    <row r="92" spans="1:24" ht="29.25">
      <c r="A92" s="208"/>
      <c r="B92" s="236"/>
      <c r="C92" s="236"/>
      <c r="D92" s="236"/>
      <c r="E92" s="236"/>
      <c r="F92" s="236"/>
      <c r="G92" s="210"/>
      <c r="H92" s="259"/>
      <c r="I92" s="215"/>
      <c r="J92" s="33" t="s">
        <v>41</v>
      </c>
      <c r="K92" s="33" t="s">
        <v>42</v>
      </c>
      <c r="L92" s="33" t="s">
        <v>43</v>
      </c>
      <c r="M92" s="217"/>
      <c r="N92" s="43" t="s">
        <v>44</v>
      </c>
      <c r="O92" s="43" t="s">
        <v>45</v>
      </c>
      <c r="P92" s="258"/>
      <c r="Q92" s="261" t="s">
        <v>46</v>
      </c>
      <c r="R92" s="261"/>
      <c r="S92" s="262" t="s">
        <v>47</v>
      </c>
      <c r="T92" s="262"/>
      <c r="U92" s="261" t="s">
        <v>48</v>
      </c>
      <c r="V92" s="261"/>
      <c r="W92" s="262" t="s">
        <v>49</v>
      </c>
      <c r="X92" s="262"/>
    </row>
    <row r="93" spans="1:24" ht="13.5" customHeight="1">
      <c r="A93" s="189" t="s">
        <v>93</v>
      </c>
      <c r="B93" s="263" t="s">
        <v>61</v>
      </c>
      <c r="C93" s="263"/>
      <c r="D93" s="263"/>
      <c r="E93" s="263"/>
      <c r="F93" s="263"/>
      <c r="G93" s="149">
        <f>SUM(G94:G102)</f>
        <v>66</v>
      </c>
      <c r="H93" s="150">
        <f>SUM(H94:H102)</f>
        <v>513</v>
      </c>
      <c r="I93" s="150">
        <f>SUM(I94:I102)</f>
        <v>98</v>
      </c>
      <c r="J93" s="150">
        <f>SUM(J94:J102)</f>
        <v>162</v>
      </c>
      <c r="K93" s="150">
        <f>SUM(K94:K102)</f>
        <v>351</v>
      </c>
      <c r="L93" s="150"/>
      <c r="M93" s="150">
        <f>SUM(M94:M102)</f>
        <v>1863</v>
      </c>
      <c r="N93" s="150"/>
      <c r="O93" s="150">
        <f>SUM(O94:O102)</f>
        <v>324</v>
      </c>
      <c r="P93" s="151" t="s">
        <v>52</v>
      </c>
      <c r="Q93" s="149">
        <f aca="true" t="shared" si="4" ref="Q93:X93">SUM(Q94:Q102)</f>
        <v>9</v>
      </c>
      <c r="R93" s="150">
        <f t="shared" si="4"/>
        <v>72</v>
      </c>
      <c r="S93" s="150">
        <f t="shared" si="4"/>
        <v>24</v>
      </c>
      <c r="T93" s="150">
        <f t="shared" si="4"/>
        <v>180</v>
      </c>
      <c r="U93" s="149">
        <f t="shared" si="4"/>
        <v>24</v>
      </c>
      <c r="V93" s="150">
        <f t="shared" si="4"/>
        <v>189</v>
      </c>
      <c r="W93" s="150">
        <f t="shared" si="4"/>
        <v>9</v>
      </c>
      <c r="X93" s="151">
        <f t="shared" si="4"/>
        <v>72</v>
      </c>
    </row>
    <row r="94" spans="1:24" ht="29.25" customHeight="1">
      <c r="A94" s="190" t="s">
        <v>93</v>
      </c>
      <c r="B94" s="252" t="s">
        <v>94</v>
      </c>
      <c r="C94" s="252"/>
      <c r="D94" s="252"/>
      <c r="E94" s="252"/>
      <c r="F94" s="252"/>
      <c r="G94" s="153">
        <v>6</v>
      </c>
      <c r="H94" s="154">
        <f>R94+T94+V94+X94</f>
        <v>45</v>
      </c>
      <c r="I94" s="154">
        <v>9</v>
      </c>
      <c r="J94" s="154">
        <v>9</v>
      </c>
      <c r="K94" s="154">
        <v>36</v>
      </c>
      <c r="L94" s="154"/>
      <c r="M94" s="154">
        <f aca="true" t="shared" si="5" ref="M94:M101">G94*36-H94</f>
        <v>171</v>
      </c>
      <c r="N94" s="154"/>
      <c r="O94" s="154">
        <v>36</v>
      </c>
      <c r="P94" s="155" t="s">
        <v>45</v>
      </c>
      <c r="Q94" s="153">
        <v>6</v>
      </c>
      <c r="R94" s="156">
        <v>45</v>
      </c>
      <c r="S94" s="156"/>
      <c r="T94" s="157"/>
      <c r="U94" s="153"/>
      <c r="V94" s="156"/>
      <c r="W94" s="156"/>
      <c r="X94" s="157"/>
    </row>
    <row r="95" spans="1:24" ht="27.75" customHeight="1">
      <c r="A95" s="152" t="s">
        <v>95</v>
      </c>
      <c r="B95" s="253" t="s">
        <v>129</v>
      </c>
      <c r="C95" s="253"/>
      <c r="D95" s="253"/>
      <c r="E95" s="253"/>
      <c r="F95" s="253"/>
      <c r="G95" s="25">
        <v>3</v>
      </c>
      <c r="H95" s="93">
        <v>27</v>
      </c>
      <c r="I95" s="93">
        <v>4</v>
      </c>
      <c r="J95" s="93">
        <v>9</v>
      </c>
      <c r="K95" s="93">
        <v>18</v>
      </c>
      <c r="L95" s="93"/>
      <c r="M95" s="154">
        <f t="shared" si="5"/>
        <v>81</v>
      </c>
      <c r="N95" s="93"/>
      <c r="O95" s="93"/>
      <c r="P95" s="158" t="s">
        <v>97</v>
      </c>
      <c r="Q95" s="92">
        <v>3</v>
      </c>
      <c r="R95" s="93">
        <v>27</v>
      </c>
      <c r="S95" s="26"/>
      <c r="T95" s="27"/>
      <c r="U95" s="25"/>
      <c r="V95" s="26"/>
      <c r="W95" s="26"/>
      <c r="X95" s="27"/>
    </row>
    <row r="96" spans="1:24" ht="22.5" customHeight="1">
      <c r="A96" s="152" t="s">
        <v>98</v>
      </c>
      <c r="B96" s="264" t="s">
        <v>130</v>
      </c>
      <c r="C96" s="264"/>
      <c r="D96" s="264"/>
      <c r="E96" s="264"/>
      <c r="F96" s="264"/>
      <c r="G96" s="25">
        <v>6</v>
      </c>
      <c r="H96" s="93">
        <f>R96+T96+V96+X96</f>
        <v>45</v>
      </c>
      <c r="I96" s="93">
        <v>9</v>
      </c>
      <c r="J96" s="93">
        <v>18</v>
      </c>
      <c r="K96" s="93">
        <v>27</v>
      </c>
      <c r="L96" s="93"/>
      <c r="M96" s="154">
        <f t="shared" si="5"/>
        <v>171</v>
      </c>
      <c r="N96" s="93"/>
      <c r="O96" s="93">
        <v>36</v>
      </c>
      <c r="P96" s="158" t="s">
        <v>45</v>
      </c>
      <c r="Q96" s="92"/>
      <c r="R96" s="93"/>
      <c r="S96" s="26">
        <v>6</v>
      </c>
      <c r="T96" s="27">
        <v>45</v>
      </c>
      <c r="U96" s="25"/>
      <c r="V96" s="26"/>
      <c r="W96" s="26"/>
      <c r="X96" s="27"/>
    </row>
    <row r="97" spans="1:24" ht="24.75" customHeight="1">
      <c r="A97" s="152" t="s">
        <v>100</v>
      </c>
      <c r="B97" s="254" t="s">
        <v>131</v>
      </c>
      <c r="C97" s="254"/>
      <c r="D97" s="254"/>
      <c r="E97" s="254"/>
      <c r="F97" s="254"/>
      <c r="G97" s="25">
        <v>6</v>
      </c>
      <c r="H97" s="93">
        <f>R97+T97+V97+X97</f>
        <v>45</v>
      </c>
      <c r="I97" s="93">
        <v>9</v>
      </c>
      <c r="J97" s="93">
        <v>18</v>
      </c>
      <c r="K97" s="93">
        <v>27</v>
      </c>
      <c r="L97" s="93"/>
      <c r="M97" s="154">
        <f t="shared" si="5"/>
        <v>171</v>
      </c>
      <c r="N97" s="93"/>
      <c r="O97" s="93">
        <v>36</v>
      </c>
      <c r="P97" s="158" t="s">
        <v>45</v>
      </c>
      <c r="Q97" s="25"/>
      <c r="R97" s="26"/>
      <c r="S97" s="26">
        <v>6</v>
      </c>
      <c r="T97" s="27">
        <v>45</v>
      </c>
      <c r="U97" s="25"/>
      <c r="V97" s="26"/>
      <c r="W97" s="26"/>
      <c r="X97" s="27"/>
    </row>
    <row r="98" spans="1:24" ht="24" customHeight="1">
      <c r="A98" s="152" t="s">
        <v>102</v>
      </c>
      <c r="B98" s="254" t="s">
        <v>132</v>
      </c>
      <c r="C98" s="254"/>
      <c r="D98" s="254"/>
      <c r="E98" s="254"/>
      <c r="F98" s="254"/>
      <c r="G98" s="25">
        <v>6</v>
      </c>
      <c r="H98" s="93">
        <f>R98+T98+V98+X98</f>
        <v>45</v>
      </c>
      <c r="I98" s="93">
        <v>9</v>
      </c>
      <c r="J98" s="93">
        <v>18</v>
      </c>
      <c r="K98" s="93">
        <v>27</v>
      </c>
      <c r="L98" s="93"/>
      <c r="M98" s="154">
        <f t="shared" si="5"/>
        <v>171</v>
      </c>
      <c r="N98" s="93"/>
      <c r="O98" s="93">
        <v>36</v>
      </c>
      <c r="P98" s="158" t="s">
        <v>45</v>
      </c>
      <c r="Q98" s="25"/>
      <c r="R98" s="26"/>
      <c r="S98" s="26"/>
      <c r="T98" s="94"/>
      <c r="U98" s="25">
        <v>6</v>
      </c>
      <c r="V98" s="26">
        <v>45</v>
      </c>
      <c r="W98" s="26"/>
      <c r="X98" s="27"/>
    </row>
    <row r="99" spans="1:24" ht="24" customHeight="1">
      <c r="A99" s="152" t="s">
        <v>104</v>
      </c>
      <c r="B99" s="265" t="s">
        <v>133</v>
      </c>
      <c r="C99" s="265"/>
      <c r="D99" s="265"/>
      <c r="E99" s="265"/>
      <c r="F99" s="265"/>
      <c r="G99" s="25">
        <v>6</v>
      </c>
      <c r="H99" s="93">
        <f>R99+T99+V99+X99</f>
        <v>45</v>
      </c>
      <c r="I99" s="93">
        <v>9</v>
      </c>
      <c r="J99" s="93">
        <v>18</v>
      </c>
      <c r="K99" s="93">
        <v>27</v>
      </c>
      <c r="L99" s="93"/>
      <c r="M99" s="154">
        <f t="shared" si="5"/>
        <v>171</v>
      </c>
      <c r="N99" s="93"/>
      <c r="O99" s="93">
        <v>36</v>
      </c>
      <c r="P99" s="158" t="s">
        <v>45</v>
      </c>
      <c r="Q99" s="25"/>
      <c r="R99" s="26"/>
      <c r="S99" s="26">
        <v>6</v>
      </c>
      <c r="T99" s="94">
        <v>45</v>
      </c>
      <c r="U99" s="25"/>
      <c r="V99" s="26"/>
      <c r="W99" s="26"/>
      <c r="X99" s="27"/>
    </row>
    <row r="100" spans="1:24" ht="15" customHeight="1">
      <c r="A100" s="191" t="s">
        <v>106</v>
      </c>
      <c r="B100" s="253" t="s">
        <v>134</v>
      </c>
      <c r="C100" s="253"/>
      <c r="D100" s="253"/>
      <c r="E100" s="253"/>
      <c r="F100" s="253"/>
      <c r="G100" s="25">
        <v>6</v>
      </c>
      <c r="H100" s="93">
        <f>R100+T100+V100+X100</f>
        <v>45</v>
      </c>
      <c r="I100" s="93">
        <v>9</v>
      </c>
      <c r="J100" s="93">
        <v>18</v>
      </c>
      <c r="K100" s="93">
        <v>27</v>
      </c>
      <c r="L100" s="93"/>
      <c r="M100" s="154">
        <f t="shared" si="5"/>
        <v>171</v>
      </c>
      <c r="N100" s="93"/>
      <c r="O100" s="93">
        <v>36</v>
      </c>
      <c r="P100" s="158" t="s">
        <v>45</v>
      </c>
      <c r="Q100" s="25"/>
      <c r="R100" s="26"/>
      <c r="S100" s="26">
        <v>6</v>
      </c>
      <c r="T100" s="27">
        <v>45</v>
      </c>
      <c r="U100" s="25"/>
      <c r="V100" s="26"/>
      <c r="W100" s="26"/>
      <c r="X100" s="27"/>
    </row>
    <row r="101" spans="1:24" ht="14.25" customHeight="1">
      <c r="A101" s="192" t="s">
        <v>108</v>
      </c>
      <c r="B101" s="266" t="s">
        <v>109</v>
      </c>
      <c r="C101" s="266"/>
      <c r="D101" s="266"/>
      <c r="E101" s="266"/>
      <c r="F101" s="266"/>
      <c r="G101" s="159">
        <v>3</v>
      </c>
      <c r="H101" s="97">
        <v>27</v>
      </c>
      <c r="I101" s="97">
        <v>4</v>
      </c>
      <c r="J101" s="97">
        <v>9</v>
      </c>
      <c r="K101" s="97">
        <v>18</v>
      </c>
      <c r="L101" s="97"/>
      <c r="M101" s="160">
        <f t="shared" si="5"/>
        <v>81</v>
      </c>
      <c r="N101" s="97"/>
      <c r="O101" s="97"/>
      <c r="P101" s="161" t="s">
        <v>97</v>
      </c>
      <c r="Q101" s="159"/>
      <c r="R101" s="98"/>
      <c r="S101" s="98"/>
      <c r="T101" s="101"/>
      <c r="U101" s="159">
        <v>3</v>
      </c>
      <c r="V101" s="98">
        <v>27</v>
      </c>
      <c r="W101" s="98"/>
      <c r="X101" s="101"/>
    </row>
    <row r="102" spans="1:24" ht="15" customHeight="1">
      <c r="A102" s="193" t="s">
        <v>63</v>
      </c>
      <c r="B102" s="267" t="s">
        <v>110</v>
      </c>
      <c r="C102" s="267"/>
      <c r="D102" s="267"/>
      <c r="E102" s="267"/>
      <c r="F102" s="267"/>
      <c r="G102" s="103">
        <f>SUM(G103:G110)</f>
        <v>24</v>
      </c>
      <c r="H102" s="104">
        <f>SUM(H103:H110)</f>
        <v>189</v>
      </c>
      <c r="I102" s="104">
        <f>SUM(I103:I110)</f>
        <v>36</v>
      </c>
      <c r="J102" s="104">
        <f>SUM(J103:J110)</f>
        <v>45</v>
      </c>
      <c r="K102" s="104">
        <f>SUM(K103:K110)</f>
        <v>144</v>
      </c>
      <c r="L102" s="104"/>
      <c r="M102" s="104">
        <f>SUM(M103:M110)</f>
        <v>675</v>
      </c>
      <c r="N102" s="104"/>
      <c r="O102" s="104">
        <f>SUM(O103:O110)</f>
        <v>108</v>
      </c>
      <c r="P102" s="163" t="s">
        <v>52</v>
      </c>
      <c r="Q102" s="164"/>
      <c r="R102" s="165"/>
      <c r="S102" s="165"/>
      <c r="T102" s="166"/>
      <c r="U102" s="103">
        <f>SUM(U103:U110)</f>
        <v>15</v>
      </c>
      <c r="V102" s="104">
        <f>SUM(V103:V110)</f>
        <v>117</v>
      </c>
      <c r="W102" s="104">
        <f>SUM(W103:W110)</f>
        <v>9</v>
      </c>
      <c r="X102" s="163">
        <f>SUM(X103:X110)</f>
        <v>72</v>
      </c>
    </row>
    <row r="103" spans="1:24" ht="23.25" customHeight="1">
      <c r="A103" s="167" t="s">
        <v>111</v>
      </c>
      <c r="B103" s="268" t="s">
        <v>135</v>
      </c>
      <c r="C103" s="268"/>
      <c r="D103" s="268"/>
      <c r="E103" s="268"/>
      <c r="F103" s="268"/>
      <c r="G103" s="153">
        <v>9</v>
      </c>
      <c r="H103" s="154">
        <f>R103+T103+V103+X103</f>
        <v>72</v>
      </c>
      <c r="I103" s="154">
        <v>14</v>
      </c>
      <c r="J103" s="154">
        <v>18</v>
      </c>
      <c r="K103" s="154">
        <v>54</v>
      </c>
      <c r="L103" s="168"/>
      <c r="M103" s="154">
        <f>G103*36-H103</f>
        <v>252</v>
      </c>
      <c r="N103" s="168"/>
      <c r="O103" s="168">
        <v>36</v>
      </c>
      <c r="P103" s="155" t="s">
        <v>45</v>
      </c>
      <c r="Q103" s="169"/>
      <c r="R103" s="170"/>
      <c r="S103" s="170"/>
      <c r="T103" s="171"/>
      <c r="U103" s="169">
        <v>9</v>
      </c>
      <c r="V103" s="170">
        <v>72</v>
      </c>
      <c r="W103" s="170"/>
      <c r="X103" s="171"/>
    </row>
    <row r="104" spans="1:24" ht="20.25" customHeight="1">
      <c r="A104" s="172" t="s">
        <v>113</v>
      </c>
      <c r="B104" s="269" t="s">
        <v>136</v>
      </c>
      <c r="C104" s="269"/>
      <c r="D104" s="269"/>
      <c r="E104" s="269"/>
      <c r="F104" s="269"/>
      <c r="G104" s="25"/>
      <c r="H104" s="93"/>
      <c r="I104" s="66"/>
      <c r="J104" s="66"/>
      <c r="K104" s="66"/>
      <c r="L104" s="66"/>
      <c r="M104" s="93"/>
      <c r="N104" s="66"/>
      <c r="O104" s="66"/>
      <c r="P104" s="158"/>
      <c r="Q104" s="25"/>
      <c r="R104" s="26"/>
      <c r="S104" s="26"/>
      <c r="T104" s="27"/>
      <c r="U104" s="25"/>
      <c r="V104" s="26"/>
      <c r="W104" s="26"/>
      <c r="X104" s="27"/>
    </row>
    <row r="105" spans="1:24" ht="25.5" customHeight="1">
      <c r="A105" s="173" t="s">
        <v>115</v>
      </c>
      <c r="B105" s="269" t="s">
        <v>137</v>
      </c>
      <c r="C105" s="269"/>
      <c r="D105" s="269"/>
      <c r="E105" s="269"/>
      <c r="F105" s="269"/>
      <c r="G105" s="25">
        <v>6</v>
      </c>
      <c r="H105" s="93">
        <f>R105+T105+V105+X105</f>
        <v>45</v>
      </c>
      <c r="I105" s="93">
        <v>9</v>
      </c>
      <c r="J105" s="93">
        <v>9</v>
      </c>
      <c r="K105" s="93">
        <v>36</v>
      </c>
      <c r="L105" s="93"/>
      <c r="M105" s="154">
        <f>G105*36-H105</f>
        <v>171</v>
      </c>
      <c r="N105" s="93"/>
      <c r="O105" s="93">
        <v>36</v>
      </c>
      <c r="P105" s="158" t="s">
        <v>45</v>
      </c>
      <c r="Q105" s="25"/>
      <c r="R105" s="26"/>
      <c r="S105" s="26"/>
      <c r="T105" s="27"/>
      <c r="U105" s="25"/>
      <c r="V105" s="26"/>
      <c r="W105" s="26">
        <v>6</v>
      </c>
      <c r="X105" s="27">
        <v>45</v>
      </c>
    </row>
    <row r="106" spans="1:24" ht="24.75" customHeight="1">
      <c r="A106" s="173" t="s">
        <v>117</v>
      </c>
      <c r="B106" s="269" t="s">
        <v>118</v>
      </c>
      <c r="C106" s="269"/>
      <c r="D106" s="269"/>
      <c r="E106" s="269"/>
      <c r="F106" s="269"/>
      <c r="G106" s="25"/>
      <c r="H106" s="93"/>
      <c r="I106" s="93"/>
      <c r="J106" s="93"/>
      <c r="K106" s="93"/>
      <c r="L106" s="93"/>
      <c r="M106" s="93"/>
      <c r="N106" s="93"/>
      <c r="O106" s="93"/>
      <c r="P106" s="158"/>
      <c r="Q106" s="25"/>
      <c r="R106" s="26"/>
      <c r="S106" s="26"/>
      <c r="T106" s="27"/>
      <c r="U106" s="25"/>
      <c r="V106" s="26"/>
      <c r="W106" s="26"/>
      <c r="X106" s="27"/>
    </row>
    <row r="107" spans="1:24" ht="23.25" customHeight="1">
      <c r="A107" s="173" t="s">
        <v>119</v>
      </c>
      <c r="B107" s="270" t="s">
        <v>120</v>
      </c>
      <c r="C107" s="270"/>
      <c r="D107" s="270"/>
      <c r="E107" s="270"/>
      <c r="F107" s="270"/>
      <c r="G107" s="25">
        <v>3</v>
      </c>
      <c r="H107" s="93">
        <v>27</v>
      </c>
      <c r="I107" s="93">
        <v>4</v>
      </c>
      <c r="J107" s="93">
        <v>9</v>
      </c>
      <c r="K107" s="93">
        <v>18</v>
      </c>
      <c r="L107" s="93"/>
      <c r="M107" s="154">
        <f>G107*36-H107</f>
        <v>81</v>
      </c>
      <c r="N107" s="93"/>
      <c r="O107" s="93"/>
      <c r="P107" s="158" t="s">
        <v>97</v>
      </c>
      <c r="Q107" s="25"/>
      <c r="R107" s="26"/>
      <c r="S107" s="26"/>
      <c r="T107" s="27"/>
      <c r="U107" s="25"/>
      <c r="V107" s="26"/>
      <c r="W107" s="26">
        <v>3</v>
      </c>
      <c r="X107" s="27">
        <v>27</v>
      </c>
    </row>
    <row r="108" spans="1:24" ht="26.25" customHeight="1">
      <c r="A108" s="174" t="s">
        <v>121</v>
      </c>
      <c r="B108" s="271" t="s">
        <v>122</v>
      </c>
      <c r="C108" s="271"/>
      <c r="D108" s="271"/>
      <c r="E108" s="271"/>
      <c r="F108" s="271"/>
      <c r="G108" s="96"/>
      <c r="H108" s="97"/>
      <c r="I108" s="97"/>
      <c r="J108" s="97"/>
      <c r="K108" s="97"/>
      <c r="L108" s="97"/>
      <c r="M108" s="97"/>
      <c r="N108" s="97"/>
      <c r="O108" s="97"/>
      <c r="P108" s="175"/>
      <c r="Q108" s="96"/>
      <c r="R108" s="97"/>
      <c r="S108" s="97"/>
      <c r="T108" s="102"/>
      <c r="U108" s="96"/>
      <c r="V108" s="97"/>
      <c r="W108" s="98"/>
      <c r="X108" s="101"/>
    </row>
    <row r="109" spans="1:24" ht="15" customHeight="1">
      <c r="A109" s="176" t="s">
        <v>123</v>
      </c>
      <c r="B109" s="272" t="s">
        <v>124</v>
      </c>
      <c r="C109" s="272"/>
      <c r="D109" s="272"/>
      <c r="E109" s="272"/>
      <c r="F109" s="272"/>
      <c r="G109" s="25">
        <v>6</v>
      </c>
      <c r="H109" s="93">
        <f>R109+T109+V109+X109</f>
        <v>45</v>
      </c>
      <c r="I109" s="93">
        <v>9</v>
      </c>
      <c r="J109" s="93">
        <v>9</v>
      </c>
      <c r="K109" s="93">
        <v>36</v>
      </c>
      <c r="L109" s="93"/>
      <c r="M109" s="93">
        <f>G109*36-H109</f>
        <v>171</v>
      </c>
      <c r="N109" s="93"/>
      <c r="O109" s="93">
        <v>36</v>
      </c>
      <c r="P109" s="158" t="s">
        <v>45</v>
      </c>
      <c r="Q109" s="92"/>
      <c r="R109" s="93"/>
      <c r="S109" s="93"/>
      <c r="T109" s="94"/>
      <c r="U109" s="92">
        <v>6</v>
      </c>
      <c r="V109" s="93">
        <v>45</v>
      </c>
      <c r="W109" s="26"/>
      <c r="X109" s="27"/>
    </row>
    <row r="110" spans="1:24" ht="18" customHeight="1">
      <c r="A110" s="177" t="s">
        <v>125</v>
      </c>
      <c r="B110" s="273" t="s">
        <v>126</v>
      </c>
      <c r="C110" s="273"/>
      <c r="D110" s="273"/>
      <c r="E110" s="273"/>
      <c r="F110" s="273"/>
      <c r="G110" s="178"/>
      <c r="H110" s="179"/>
      <c r="I110" s="179"/>
      <c r="J110" s="179"/>
      <c r="K110" s="179"/>
      <c r="L110" s="179"/>
      <c r="M110" s="179"/>
      <c r="N110" s="179"/>
      <c r="O110" s="179"/>
      <c r="P110" s="180"/>
      <c r="Q110" s="178"/>
      <c r="R110" s="179"/>
      <c r="S110" s="179"/>
      <c r="T110" s="181"/>
      <c r="U110" s="178"/>
      <c r="V110" s="179"/>
      <c r="W110" s="34"/>
      <c r="X110" s="35"/>
    </row>
    <row r="112" spans="4:24" ht="15">
      <c r="D112" s="137" t="s">
        <v>138</v>
      </c>
      <c r="E112" s="138"/>
      <c r="F112" s="138"/>
      <c r="G112" s="138"/>
      <c r="H112" s="138"/>
      <c r="I112" s="138"/>
      <c r="J112" s="138"/>
      <c r="K112" s="135"/>
      <c r="L112" s="135"/>
      <c r="M112" s="135"/>
      <c r="N112" s="135"/>
      <c r="O112" s="138"/>
      <c r="P112" s="138"/>
      <c r="Q112" s="138"/>
      <c r="R112" s="138"/>
      <c r="S112" s="138"/>
      <c r="T112" s="139"/>
      <c r="U112" s="139"/>
      <c r="V112" s="139"/>
      <c r="W112" s="139"/>
      <c r="X112" s="185"/>
    </row>
  </sheetData>
  <sheetProtection selectLockedCells="1" selectUnlockedCells="1"/>
  <mergeCells count="138">
    <mergeCell ref="B106:F106"/>
    <mergeCell ref="B107:F107"/>
    <mergeCell ref="B108:F108"/>
    <mergeCell ref="B109:F109"/>
    <mergeCell ref="B110:F110"/>
    <mergeCell ref="B100:F100"/>
    <mergeCell ref="B101:F101"/>
    <mergeCell ref="B102:F102"/>
    <mergeCell ref="B103:F103"/>
    <mergeCell ref="B104:F104"/>
    <mergeCell ref="B105:F105"/>
    <mergeCell ref="B94:F94"/>
    <mergeCell ref="B95:F95"/>
    <mergeCell ref="B96:F96"/>
    <mergeCell ref="B97:F97"/>
    <mergeCell ref="B98:F98"/>
    <mergeCell ref="B99:F99"/>
    <mergeCell ref="U91:X91"/>
    <mergeCell ref="Q92:R92"/>
    <mergeCell ref="S92:T92"/>
    <mergeCell ref="U92:V92"/>
    <mergeCell ref="W92:X92"/>
    <mergeCell ref="B93:F93"/>
    <mergeCell ref="H91:H92"/>
    <mergeCell ref="I91:I92"/>
    <mergeCell ref="J91:L91"/>
    <mergeCell ref="M91:M92"/>
    <mergeCell ref="N91:O91"/>
    <mergeCell ref="Q91:T91"/>
    <mergeCell ref="E85:U85"/>
    <mergeCell ref="D86:X86"/>
    <mergeCell ref="B87:Y87"/>
    <mergeCell ref="A89:A92"/>
    <mergeCell ref="B89:F92"/>
    <mergeCell ref="G89:G92"/>
    <mergeCell ref="H89:L90"/>
    <mergeCell ref="M89:O90"/>
    <mergeCell ref="P89:P92"/>
    <mergeCell ref="Q89:X90"/>
    <mergeCell ref="B74:F74"/>
    <mergeCell ref="B75:F75"/>
    <mergeCell ref="B76:F76"/>
    <mergeCell ref="B77:F77"/>
    <mergeCell ref="B78:F78"/>
    <mergeCell ref="B79:F79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I60:I61"/>
    <mergeCell ref="J60:L60"/>
    <mergeCell ref="M60:M61"/>
    <mergeCell ref="N60:O60"/>
    <mergeCell ref="Q60:T60"/>
    <mergeCell ref="U60:X60"/>
    <mergeCell ref="Q61:R61"/>
    <mergeCell ref="S61:T61"/>
    <mergeCell ref="U61:V61"/>
    <mergeCell ref="W61:X61"/>
    <mergeCell ref="E54:U54"/>
    <mergeCell ref="D55:X55"/>
    <mergeCell ref="A58:A61"/>
    <mergeCell ref="B58:F61"/>
    <mergeCell ref="G58:G61"/>
    <mergeCell ref="H58:L59"/>
    <mergeCell ref="M58:O59"/>
    <mergeCell ref="P58:P61"/>
    <mergeCell ref="Q58:X59"/>
    <mergeCell ref="H60:H61"/>
    <mergeCell ref="B36:F36"/>
    <mergeCell ref="B37:F37"/>
    <mergeCell ref="B38:F38"/>
    <mergeCell ref="D43:E43"/>
    <mergeCell ref="D45:N45"/>
    <mergeCell ref="D47:J47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S20:T20"/>
    <mergeCell ref="U20:V20"/>
    <mergeCell ref="W20:X20"/>
    <mergeCell ref="B21:F21"/>
    <mergeCell ref="B22:F22"/>
    <mergeCell ref="B23:F23"/>
    <mergeCell ref="P17:P20"/>
    <mergeCell ref="Q17:X18"/>
    <mergeCell ref="H19:H20"/>
    <mergeCell ref="I19:I20"/>
    <mergeCell ref="J19:L19"/>
    <mergeCell ref="M19:M20"/>
    <mergeCell ref="N19:O19"/>
    <mergeCell ref="Q19:T19"/>
    <mergeCell ref="U19:X19"/>
    <mergeCell ref="Q20:R20"/>
    <mergeCell ref="P13:R13"/>
    <mergeCell ref="P14:R14"/>
    <mergeCell ref="A15:H15"/>
    <mergeCell ref="P15:R15"/>
    <mergeCell ref="A16:X16"/>
    <mergeCell ref="A17:A20"/>
    <mergeCell ref="B17:F20"/>
    <mergeCell ref="G17:G20"/>
    <mergeCell ref="H17:L18"/>
    <mergeCell ref="M17:O18"/>
    <mergeCell ref="H7:Q7"/>
    <mergeCell ref="D8:X8"/>
    <mergeCell ref="J9:P9"/>
    <mergeCell ref="A10:J10"/>
    <mergeCell ref="L10:X10"/>
    <mergeCell ref="A11:A12"/>
    <mergeCell ref="B11:E11"/>
    <mergeCell ref="F11:J11"/>
    <mergeCell ref="K11:R11"/>
    <mergeCell ref="P12:R12"/>
    <mergeCell ref="G1:T1"/>
    <mergeCell ref="F2:W2"/>
    <mergeCell ref="G3:T3"/>
    <mergeCell ref="A4:E4"/>
    <mergeCell ref="G4:T4"/>
    <mergeCell ref="A5:E5"/>
    <mergeCell ref="G5:T5"/>
  </mergeCells>
  <printOptions/>
  <pageMargins left="0.27569444444444446" right="0" top="0.19652777777777777" bottom="0.19652777777777777" header="0.5118055555555555" footer="0.5118055555555555"/>
  <pageSetup horizontalDpi="300" verticalDpi="300" orientation="landscape" paperSize="9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2015-01-26T10:28:50Z</dcterms:modified>
  <cp:category/>
  <cp:version/>
  <cp:contentType/>
  <cp:contentStatus/>
</cp:coreProperties>
</file>